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backupFile="1" codeName="ThisWorkbook"/>
  <mc:AlternateContent xmlns:mc="http://schemas.openxmlformats.org/markup-compatibility/2006">
    <mc:Choice Requires="x15">
      <x15ac:absPath xmlns:x15ac="http://schemas.microsoft.com/office/spreadsheetml/2010/11/ac" url="N:\NELCSU\NHSE-PrimaryCare\4-Enhanced Services\Practice Claim Forms\2024-25\"/>
    </mc:Choice>
  </mc:AlternateContent>
  <xr:revisionPtr revIDLastSave="0" documentId="8_{76DDB7EF-46AD-4748-AC7D-CE575156A143}" xr6:coauthVersionLast="47" xr6:coauthVersionMax="47" xr10:uidLastSave="{00000000-0000-0000-0000-000000000000}"/>
  <bookViews>
    <workbookView xWindow="39525" yWindow="1125" windowWidth="28800" windowHeight="15420" activeTab="3" xr2:uid="{00000000-000D-0000-FFFF-FFFF00000000}"/>
  </bookViews>
  <sheets>
    <sheet name="Welcome Page" sheetId="5" r:id="rId1"/>
    <sheet name="EHA Submission" sheetId="1" state="hidden" r:id="rId2"/>
    <sheet name="Tables" sheetId="2" state="hidden" r:id="rId3"/>
    <sheet name="Minor surgery" sheetId="3" r:id="rId4"/>
    <sheet name="out of area" sheetId="4" state="hidden" r:id="rId5"/>
  </sheets>
  <externalReferences>
    <externalReference r:id="rId6"/>
  </externalReferences>
  <definedNames>
    <definedName name="_xlnm._FilterDatabase" localSheetId="2" hidden="1">Tables!$I$1:$L$1348</definedName>
    <definedName name="Assessment_Rate">'Minor surgery'!$J$6</definedName>
    <definedName name="Claim_Period">'Minor surgery'!$D$10</definedName>
    <definedName name="Deadlines">Tables!$H:$H</definedName>
    <definedName name="Injection_Rate">'Minor surgery'!$J$7</definedName>
    <definedName name="Invasive_Rate">'Minor surgery'!$J$9</definedName>
    <definedName name="ListSize">Tables!$I$1:$L$1348</definedName>
    <definedName name="month">Tables!$A:$A</definedName>
    <definedName name="Months1">Tables!$A$4,Tables!$A$7,Tables!$A$10,Tables!$A$13</definedName>
    <definedName name="Months2">Tables!$A$5,Tables!$A$8,Tables!$A$11,Tables!$A$14</definedName>
    <definedName name="Months3">Tables!$A$6,Tables!$A$9,Tables!$A$12,Tables!$A$15</definedName>
    <definedName name="PracticeCode">'Minor surgery'!$D$6</definedName>
    <definedName name="PracticeList">[1]Tables!$A$1:$C$1409</definedName>
    <definedName name="_xlnm.Print_Area" localSheetId="1">'EHA Submission'!$A$2:$H$57</definedName>
    <definedName name="_xlnm.Print_Area" localSheetId="4">'out of area'!$A$1:$F$41</definedName>
    <definedName name="Q">'EHA Submission'!$H$2</definedName>
    <definedName name="Quarter">'EHA Submission'!#REF!</definedName>
    <definedName name="Quarters">Tables!$B$17:$B$20</definedName>
    <definedName name="table1">'out of area'!$D$5:$D$8</definedName>
    <definedName name="Week_Dates">Tables!$B$4:$F$15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3" l="1"/>
  <c r="J47" i="3" s="1"/>
  <c r="H28" i="3"/>
  <c r="N3" i="2"/>
  <c r="P876" i="2"/>
  <c r="P877" i="2"/>
  <c r="P878" i="2"/>
  <c r="P879" i="2"/>
  <c r="P880" i="2"/>
  <c r="P881" i="2"/>
  <c r="P882" i="2"/>
  <c r="P883" i="2"/>
  <c r="P884" i="2"/>
  <c r="P885" i="2"/>
  <c r="P886" i="2"/>
  <c r="P887" i="2"/>
  <c r="P888" i="2"/>
  <c r="P889" i="2"/>
  <c r="P890" i="2"/>
  <c r="P891" i="2"/>
  <c r="P892" i="2"/>
  <c r="P893" i="2"/>
  <c r="P894" i="2"/>
  <c r="P895" i="2"/>
  <c r="P896" i="2"/>
  <c r="P897" i="2"/>
  <c r="P898" i="2"/>
  <c r="P899" i="2"/>
  <c r="P900" i="2"/>
  <c r="P901" i="2"/>
  <c r="P902" i="2"/>
  <c r="P903" i="2"/>
  <c r="P904" i="2"/>
  <c r="P905" i="2"/>
  <c r="P906" i="2"/>
  <c r="P907" i="2"/>
  <c r="P908" i="2"/>
  <c r="P909" i="2"/>
  <c r="P910" i="2"/>
  <c r="P911" i="2"/>
  <c r="P912" i="2"/>
  <c r="P913" i="2"/>
  <c r="P914" i="2"/>
  <c r="P915" i="2"/>
  <c r="P916" i="2"/>
  <c r="P917" i="2"/>
  <c r="P918" i="2"/>
  <c r="P919" i="2"/>
  <c r="P920" i="2"/>
  <c r="P921" i="2"/>
  <c r="P922" i="2"/>
  <c r="P923" i="2"/>
  <c r="P924" i="2"/>
  <c r="P925" i="2"/>
  <c r="P926" i="2"/>
  <c r="P927" i="2"/>
  <c r="P928" i="2"/>
  <c r="P929" i="2"/>
  <c r="P930" i="2"/>
  <c r="P931" i="2"/>
  <c r="P932" i="2"/>
  <c r="P933" i="2"/>
  <c r="P934" i="2"/>
  <c r="P935" i="2"/>
  <c r="P936" i="2"/>
  <c r="P937" i="2"/>
  <c r="P938" i="2"/>
  <c r="P939" i="2"/>
  <c r="P940" i="2"/>
  <c r="P941" i="2"/>
  <c r="P942" i="2"/>
  <c r="P943" i="2"/>
  <c r="P944" i="2"/>
  <c r="P945" i="2"/>
  <c r="P946" i="2"/>
  <c r="P947" i="2"/>
  <c r="P948" i="2"/>
  <c r="P949" i="2"/>
  <c r="P950" i="2"/>
  <c r="P951" i="2"/>
  <c r="P952" i="2"/>
  <c r="P953" i="2"/>
  <c r="P954" i="2"/>
  <c r="P955" i="2"/>
  <c r="P956" i="2"/>
  <c r="P957" i="2"/>
  <c r="P958" i="2"/>
  <c r="P959" i="2"/>
  <c r="P960" i="2"/>
  <c r="P961" i="2"/>
  <c r="P962" i="2"/>
  <c r="P963" i="2"/>
  <c r="P964" i="2"/>
  <c r="P965" i="2"/>
  <c r="P966" i="2"/>
  <c r="P967" i="2"/>
  <c r="P968" i="2"/>
  <c r="P969" i="2"/>
  <c r="P970" i="2"/>
  <c r="P971" i="2"/>
  <c r="P972" i="2"/>
  <c r="P973" i="2"/>
  <c r="P974" i="2"/>
  <c r="P975" i="2"/>
  <c r="P976" i="2"/>
  <c r="P977" i="2"/>
  <c r="P978" i="2"/>
  <c r="P979" i="2"/>
  <c r="P980" i="2"/>
  <c r="P981" i="2"/>
  <c r="P982" i="2"/>
  <c r="P983" i="2"/>
  <c r="P984" i="2"/>
  <c r="P985" i="2"/>
  <c r="P986" i="2"/>
  <c r="P987" i="2"/>
  <c r="P988" i="2"/>
  <c r="P989" i="2"/>
  <c r="P990" i="2"/>
  <c r="P991" i="2"/>
  <c r="P992" i="2"/>
  <c r="P993" i="2"/>
  <c r="P994" i="2"/>
  <c r="P995" i="2"/>
  <c r="P996" i="2"/>
  <c r="P997" i="2"/>
  <c r="P998" i="2"/>
  <c r="P999" i="2"/>
  <c r="P1000" i="2"/>
  <c r="P1001" i="2"/>
  <c r="P1002" i="2"/>
  <c r="P1003" i="2"/>
  <c r="P1004" i="2"/>
  <c r="P1005" i="2"/>
  <c r="P1006" i="2"/>
  <c r="P1007" i="2"/>
  <c r="P1008" i="2"/>
  <c r="P1009" i="2"/>
  <c r="P1010" i="2"/>
  <c r="P1011" i="2"/>
  <c r="P1012" i="2"/>
  <c r="P1013" i="2"/>
  <c r="P1014" i="2"/>
  <c r="P1015" i="2"/>
  <c r="P1016" i="2"/>
  <c r="P1017" i="2"/>
  <c r="P1018" i="2"/>
  <c r="P1019" i="2"/>
  <c r="P1020" i="2"/>
  <c r="P1021" i="2"/>
  <c r="P1022" i="2"/>
  <c r="P1023" i="2"/>
  <c r="P1024" i="2"/>
  <c r="P1025" i="2"/>
  <c r="P1026" i="2"/>
  <c r="P1027" i="2"/>
  <c r="P1028" i="2"/>
  <c r="P1029" i="2"/>
  <c r="P1030" i="2"/>
  <c r="P1031" i="2"/>
  <c r="P1032" i="2"/>
  <c r="P1033" i="2"/>
  <c r="P1034" i="2"/>
  <c r="P1035" i="2"/>
  <c r="P1036" i="2"/>
  <c r="P1037" i="2"/>
  <c r="P1038" i="2"/>
  <c r="P1039" i="2"/>
  <c r="P1040" i="2"/>
  <c r="P1041" i="2"/>
  <c r="P1042" i="2"/>
  <c r="P1043" i="2"/>
  <c r="P1044" i="2"/>
  <c r="P1045" i="2"/>
  <c r="P1046" i="2"/>
  <c r="P1047" i="2"/>
  <c r="P1048" i="2"/>
  <c r="P1049" i="2"/>
  <c r="P1050" i="2"/>
  <c r="P1051" i="2"/>
  <c r="P1052" i="2"/>
  <c r="P1053" i="2"/>
  <c r="P1054" i="2"/>
  <c r="P1055" i="2"/>
  <c r="P1056" i="2"/>
  <c r="P1057" i="2"/>
  <c r="P1058" i="2"/>
  <c r="P1059" i="2"/>
  <c r="P1060" i="2"/>
  <c r="P1061" i="2"/>
  <c r="P1062" i="2"/>
  <c r="P1063" i="2"/>
  <c r="P1064" i="2"/>
  <c r="P1065" i="2"/>
  <c r="P1066" i="2"/>
  <c r="P1067" i="2"/>
  <c r="P1068" i="2"/>
  <c r="P1069" i="2"/>
  <c r="P1070" i="2"/>
  <c r="P1071" i="2"/>
  <c r="P1072" i="2"/>
  <c r="P1073" i="2"/>
  <c r="P1074" i="2"/>
  <c r="P1075" i="2"/>
  <c r="P1076" i="2"/>
  <c r="P1077" i="2"/>
  <c r="P1078" i="2"/>
  <c r="P1079" i="2"/>
  <c r="P1080" i="2"/>
  <c r="P1081" i="2"/>
  <c r="P1082" i="2"/>
  <c r="P1083" i="2"/>
  <c r="P1084" i="2"/>
  <c r="P1085" i="2"/>
  <c r="P1086" i="2"/>
  <c r="P1087" i="2"/>
  <c r="P1088" i="2"/>
  <c r="P1089" i="2"/>
  <c r="P1090" i="2"/>
  <c r="P1091" i="2"/>
  <c r="P1092" i="2"/>
  <c r="P1093" i="2"/>
  <c r="P1094" i="2"/>
  <c r="P1095" i="2"/>
  <c r="P1096" i="2"/>
  <c r="P1097" i="2"/>
  <c r="P1098" i="2"/>
  <c r="P1099" i="2"/>
  <c r="P1100" i="2"/>
  <c r="P1101" i="2"/>
  <c r="P1102" i="2"/>
  <c r="P1103" i="2"/>
  <c r="P1104" i="2"/>
  <c r="P1105" i="2"/>
  <c r="P1106" i="2"/>
  <c r="P1107" i="2"/>
  <c r="P1108" i="2"/>
  <c r="P1109" i="2"/>
  <c r="P1110" i="2"/>
  <c r="P1111" i="2"/>
  <c r="P1112" i="2"/>
  <c r="P1113" i="2"/>
  <c r="P1114" i="2"/>
  <c r="P1115" i="2"/>
  <c r="P1116" i="2"/>
  <c r="P1117" i="2"/>
  <c r="P1118" i="2"/>
  <c r="P1119" i="2"/>
  <c r="P1120" i="2"/>
  <c r="P1121" i="2"/>
  <c r="P1122" i="2"/>
  <c r="P1123" i="2"/>
  <c r="P1124" i="2"/>
  <c r="P1125" i="2"/>
  <c r="P1126" i="2"/>
  <c r="P1127" i="2"/>
  <c r="P1128" i="2"/>
  <c r="P1129" i="2"/>
  <c r="P1130" i="2"/>
  <c r="P1131" i="2"/>
  <c r="P1132" i="2"/>
  <c r="P1133" i="2"/>
  <c r="P1134" i="2"/>
  <c r="P1135" i="2"/>
  <c r="P1136" i="2"/>
  <c r="P1137" i="2"/>
  <c r="P1138" i="2"/>
  <c r="P1139" i="2"/>
  <c r="P1140" i="2"/>
  <c r="P1141" i="2"/>
  <c r="P1142" i="2"/>
  <c r="P1143" i="2"/>
  <c r="P1144" i="2"/>
  <c r="P1145" i="2"/>
  <c r="P1146" i="2"/>
  <c r="P1147" i="2"/>
  <c r="P1148" i="2"/>
  <c r="P1149" i="2"/>
  <c r="P1150" i="2"/>
  <c r="P1151" i="2"/>
  <c r="P1152" i="2"/>
  <c r="P1153" i="2"/>
  <c r="P1154" i="2"/>
  <c r="P1155" i="2"/>
  <c r="P1156" i="2"/>
  <c r="P1157" i="2"/>
  <c r="P1158" i="2"/>
  <c r="P1159" i="2"/>
  <c r="P1160" i="2"/>
  <c r="P1161" i="2"/>
  <c r="P1162" i="2"/>
  <c r="P1163" i="2"/>
  <c r="P1164" i="2"/>
  <c r="P1165" i="2"/>
  <c r="P1166" i="2"/>
  <c r="P1167" i="2"/>
  <c r="P1168" i="2"/>
  <c r="P1169" i="2"/>
  <c r="P1170" i="2"/>
  <c r="P1171" i="2"/>
  <c r="P1172" i="2"/>
  <c r="P1173" i="2"/>
  <c r="P1174" i="2"/>
  <c r="P1175" i="2"/>
  <c r="P1176" i="2"/>
  <c r="P1177" i="2"/>
  <c r="P1178" i="2"/>
  <c r="P1179" i="2"/>
  <c r="P1180" i="2"/>
  <c r="P1181" i="2"/>
  <c r="P1182" i="2"/>
  <c r="P1183" i="2"/>
  <c r="P1184" i="2"/>
  <c r="P1185" i="2"/>
  <c r="P1186" i="2"/>
  <c r="P1187" i="2"/>
  <c r="P1188" i="2"/>
  <c r="P1189" i="2"/>
  <c r="P1190" i="2"/>
  <c r="P1191" i="2"/>
  <c r="P1192" i="2"/>
  <c r="P1193" i="2"/>
  <c r="P1194" i="2"/>
  <c r="P1195" i="2"/>
  <c r="P1196" i="2"/>
  <c r="P1197" i="2"/>
  <c r="P1198" i="2"/>
  <c r="P1199" i="2"/>
  <c r="P1200" i="2"/>
  <c r="P1201" i="2"/>
  <c r="P1202" i="2"/>
  <c r="P1203" i="2"/>
  <c r="P1204" i="2"/>
  <c r="P1205" i="2"/>
  <c r="P1206" i="2"/>
  <c r="P1207" i="2"/>
  <c r="P1208" i="2"/>
  <c r="P1209" i="2"/>
  <c r="P1210" i="2"/>
  <c r="P1211" i="2"/>
  <c r="P1212" i="2"/>
  <c r="P1213" i="2"/>
  <c r="P1214" i="2"/>
  <c r="P1215" i="2"/>
  <c r="P1216" i="2"/>
  <c r="P1217" i="2"/>
  <c r="P1218" i="2"/>
  <c r="P1219" i="2"/>
  <c r="P1220" i="2"/>
  <c r="P1221" i="2"/>
  <c r="P1222" i="2"/>
  <c r="P1223" i="2"/>
  <c r="P1224" i="2"/>
  <c r="P1225" i="2"/>
  <c r="P1226" i="2"/>
  <c r="P1227" i="2"/>
  <c r="P1228" i="2"/>
  <c r="P1229" i="2"/>
  <c r="P1230" i="2"/>
  <c r="P1231" i="2"/>
  <c r="P1232" i="2"/>
  <c r="P1233" i="2"/>
  <c r="P1234" i="2"/>
  <c r="P1235" i="2"/>
  <c r="P1236" i="2"/>
  <c r="P1237" i="2"/>
  <c r="P1238" i="2"/>
  <c r="P1239" i="2"/>
  <c r="P1240" i="2"/>
  <c r="P1241" i="2"/>
  <c r="P1242" i="2"/>
  <c r="P1243" i="2"/>
  <c r="P1244" i="2"/>
  <c r="P1245" i="2"/>
  <c r="P1246" i="2"/>
  <c r="P1247" i="2"/>
  <c r="P1248" i="2"/>
  <c r="P1249" i="2"/>
  <c r="P1250" i="2"/>
  <c r="P1251" i="2"/>
  <c r="P1252" i="2"/>
  <c r="P1253" i="2"/>
  <c r="P1254" i="2"/>
  <c r="P1255" i="2"/>
  <c r="P1256" i="2"/>
  <c r="P1257" i="2"/>
  <c r="P1258" i="2"/>
  <c r="P1259" i="2"/>
  <c r="P1260" i="2"/>
  <c r="P1261" i="2"/>
  <c r="P1262" i="2"/>
  <c r="P1263" i="2"/>
  <c r="P1264" i="2"/>
  <c r="P1265" i="2"/>
  <c r="P1266" i="2"/>
  <c r="P1267" i="2"/>
  <c r="P1268" i="2"/>
  <c r="P1269" i="2"/>
  <c r="P1270" i="2"/>
  <c r="P1271" i="2"/>
  <c r="P1272" i="2"/>
  <c r="P1273" i="2"/>
  <c r="P1274" i="2"/>
  <c r="P1275" i="2"/>
  <c r="P1276" i="2"/>
  <c r="P1277" i="2"/>
  <c r="P1278" i="2"/>
  <c r="P1279" i="2"/>
  <c r="P1280" i="2"/>
  <c r="P1281" i="2"/>
  <c r="P1282" i="2"/>
  <c r="P1283" i="2"/>
  <c r="P1284" i="2"/>
  <c r="P1285" i="2"/>
  <c r="P1286" i="2"/>
  <c r="P1287" i="2"/>
  <c r="P1288" i="2"/>
  <c r="P1289" i="2"/>
  <c r="P1290" i="2"/>
  <c r="P1291" i="2"/>
  <c r="P1292" i="2"/>
  <c r="P1293" i="2"/>
  <c r="P1294" i="2"/>
  <c r="P1295" i="2"/>
  <c r="P1296" i="2"/>
  <c r="P1297" i="2"/>
  <c r="P1298" i="2"/>
  <c r="P1299" i="2"/>
  <c r="P1300" i="2"/>
  <c r="P1301" i="2"/>
  <c r="P1302" i="2"/>
  <c r="P1303" i="2"/>
  <c r="P1304" i="2"/>
  <c r="P1305" i="2"/>
  <c r="P706" i="2"/>
  <c r="P707" i="2"/>
  <c r="P708" i="2"/>
  <c r="P709" i="2"/>
  <c r="P710" i="2"/>
  <c r="P711" i="2"/>
  <c r="P712" i="2"/>
  <c r="P713" i="2"/>
  <c r="P714" i="2"/>
  <c r="P715" i="2"/>
  <c r="P716" i="2"/>
  <c r="P717" i="2"/>
  <c r="P718" i="2"/>
  <c r="P719" i="2"/>
  <c r="P720" i="2"/>
  <c r="P721" i="2"/>
  <c r="P722" i="2"/>
  <c r="P723" i="2"/>
  <c r="P724" i="2"/>
  <c r="P725" i="2"/>
  <c r="P726" i="2"/>
  <c r="P727" i="2"/>
  <c r="P728" i="2"/>
  <c r="P729" i="2"/>
  <c r="P730" i="2"/>
  <c r="P731" i="2"/>
  <c r="P732" i="2"/>
  <c r="P733" i="2"/>
  <c r="P734" i="2"/>
  <c r="P735" i="2"/>
  <c r="P736" i="2"/>
  <c r="P737" i="2"/>
  <c r="P738" i="2"/>
  <c r="P739" i="2"/>
  <c r="P740" i="2"/>
  <c r="P741" i="2"/>
  <c r="P742" i="2"/>
  <c r="P743" i="2"/>
  <c r="P744" i="2"/>
  <c r="P745" i="2"/>
  <c r="P746" i="2"/>
  <c r="P747" i="2"/>
  <c r="P748" i="2"/>
  <c r="P749" i="2"/>
  <c r="P750" i="2"/>
  <c r="P751" i="2"/>
  <c r="P752" i="2"/>
  <c r="P753" i="2"/>
  <c r="P754" i="2"/>
  <c r="P755" i="2"/>
  <c r="P756" i="2"/>
  <c r="P757" i="2"/>
  <c r="P758" i="2"/>
  <c r="P759" i="2"/>
  <c r="P760" i="2"/>
  <c r="P761" i="2"/>
  <c r="P762" i="2"/>
  <c r="P763" i="2"/>
  <c r="P764" i="2"/>
  <c r="P765" i="2"/>
  <c r="P766" i="2"/>
  <c r="P767" i="2"/>
  <c r="P768" i="2"/>
  <c r="P769" i="2"/>
  <c r="P770" i="2"/>
  <c r="P771" i="2"/>
  <c r="P772" i="2"/>
  <c r="P773" i="2"/>
  <c r="P774" i="2"/>
  <c r="P775" i="2"/>
  <c r="P776" i="2"/>
  <c r="P777" i="2"/>
  <c r="P778" i="2"/>
  <c r="P779" i="2"/>
  <c r="P780" i="2"/>
  <c r="P781" i="2"/>
  <c r="P782" i="2"/>
  <c r="P783" i="2"/>
  <c r="P784" i="2"/>
  <c r="P785" i="2"/>
  <c r="P786" i="2"/>
  <c r="P787" i="2"/>
  <c r="P788" i="2"/>
  <c r="P789" i="2"/>
  <c r="P790" i="2"/>
  <c r="P791" i="2"/>
  <c r="P507" i="2"/>
  <c r="P508" i="2"/>
  <c r="P509" i="2"/>
  <c r="P510" i="2"/>
  <c r="P511" i="2"/>
  <c r="P512" i="2"/>
  <c r="P513" i="2"/>
  <c r="P514" i="2"/>
  <c r="P515" i="2"/>
  <c r="P516" i="2"/>
  <c r="P517" i="2"/>
  <c r="P518" i="2"/>
  <c r="P519" i="2"/>
  <c r="P520" i="2"/>
  <c r="P521" i="2"/>
  <c r="P522" i="2"/>
  <c r="P523" i="2"/>
  <c r="P524" i="2"/>
  <c r="P525" i="2"/>
  <c r="P526" i="2"/>
  <c r="P527" i="2"/>
  <c r="P528" i="2"/>
  <c r="P529" i="2"/>
  <c r="P530" i="2"/>
  <c r="P531" i="2"/>
  <c r="P532" i="2"/>
  <c r="P533" i="2"/>
  <c r="P534" i="2"/>
  <c r="P535" i="2"/>
  <c r="P536" i="2"/>
  <c r="P537" i="2"/>
  <c r="P538" i="2"/>
  <c r="P539" i="2"/>
  <c r="P540" i="2"/>
  <c r="P541" i="2"/>
  <c r="P542" i="2"/>
  <c r="P543" i="2"/>
  <c r="P544" i="2"/>
  <c r="P545" i="2"/>
  <c r="P546" i="2"/>
  <c r="P547" i="2"/>
  <c r="P548" i="2"/>
  <c r="P549" i="2"/>
  <c r="P550" i="2"/>
  <c r="P551" i="2"/>
  <c r="P552" i="2"/>
  <c r="P553" i="2"/>
  <c r="P554" i="2"/>
  <c r="P555" i="2"/>
  <c r="P556" i="2"/>
  <c r="P557" i="2"/>
  <c r="P558" i="2"/>
  <c r="P559" i="2"/>
  <c r="P560" i="2"/>
  <c r="P561" i="2"/>
  <c r="P562" i="2"/>
  <c r="P563" i="2"/>
  <c r="P564" i="2"/>
  <c r="P565" i="2"/>
  <c r="P566" i="2"/>
  <c r="P567" i="2"/>
  <c r="P568" i="2"/>
  <c r="P569" i="2"/>
  <c r="P570" i="2"/>
  <c r="P571" i="2"/>
  <c r="P572" i="2"/>
  <c r="P573" i="2"/>
  <c r="P2" i="2"/>
  <c r="P4" i="2"/>
  <c r="G5" i="2"/>
  <c r="P5" i="2"/>
  <c r="G6" i="2"/>
  <c r="P6" i="2"/>
  <c r="G7" i="2"/>
  <c r="P7" i="2"/>
  <c r="G8" i="2"/>
  <c r="P8" i="2"/>
  <c r="G9" i="2"/>
  <c r="P9" i="2"/>
  <c r="G10" i="2"/>
  <c r="P10" i="2"/>
  <c r="G11" i="2"/>
  <c r="P11" i="2"/>
  <c r="G12" i="2"/>
  <c r="P12" i="2"/>
  <c r="G13" i="2"/>
  <c r="P13" i="2"/>
  <c r="G14" i="2"/>
  <c r="P14" i="2"/>
  <c r="G15"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P503" i="2"/>
  <c r="P504" i="2"/>
  <c r="P505" i="2"/>
  <c r="P506"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P656" i="2"/>
  <c r="P657" i="2"/>
  <c r="P658" i="2"/>
  <c r="P659" i="2"/>
  <c r="P660" i="2"/>
  <c r="P661" i="2"/>
  <c r="P662" i="2"/>
  <c r="P663" i="2"/>
  <c r="P664" i="2"/>
  <c r="P665" i="2"/>
  <c r="P666" i="2"/>
  <c r="P667" i="2"/>
  <c r="P668" i="2"/>
  <c r="P669" i="2"/>
  <c r="P670" i="2"/>
  <c r="P671" i="2"/>
  <c r="P672" i="2"/>
  <c r="P673" i="2"/>
  <c r="P674" i="2"/>
  <c r="P675" i="2"/>
  <c r="P676" i="2"/>
  <c r="P677" i="2"/>
  <c r="P678" i="2"/>
  <c r="P679" i="2"/>
  <c r="P680" i="2"/>
  <c r="P681" i="2"/>
  <c r="P682" i="2"/>
  <c r="P683" i="2"/>
  <c r="P684" i="2"/>
  <c r="P685" i="2"/>
  <c r="P686" i="2"/>
  <c r="P687" i="2"/>
  <c r="P688" i="2"/>
  <c r="P689" i="2"/>
  <c r="P690" i="2"/>
  <c r="P691" i="2"/>
  <c r="P692" i="2"/>
  <c r="P693" i="2"/>
  <c r="P694" i="2"/>
  <c r="P695" i="2"/>
  <c r="P696" i="2"/>
  <c r="P697" i="2"/>
  <c r="P698" i="2"/>
  <c r="P699" i="2"/>
  <c r="P700" i="2"/>
  <c r="P701" i="2"/>
  <c r="P702" i="2"/>
  <c r="P703" i="2"/>
  <c r="P704" i="2"/>
  <c r="P705" i="2"/>
  <c r="P792" i="2"/>
  <c r="P793" i="2"/>
  <c r="P794" i="2"/>
  <c r="P795" i="2"/>
  <c r="P796" i="2"/>
  <c r="P797" i="2"/>
  <c r="P798" i="2"/>
  <c r="P799" i="2"/>
  <c r="P800" i="2"/>
  <c r="P801" i="2"/>
  <c r="P802" i="2"/>
  <c r="P803" i="2"/>
  <c r="P804" i="2"/>
  <c r="P805" i="2"/>
  <c r="P806" i="2"/>
  <c r="P807" i="2"/>
  <c r="P808" i="2"/>
  <c r="P809" i="2"/>
  <c r="P810" i="2"/>
  <c r="P811" i="2"/>
  <c r="P812" i="2"/>
  <c r="P813" i="2"/>
  <c r="P814" i="2"/>
  <c r="P815" i="2"/>
  <c r="P816" i="2"/>
  <c r="P817" i="2"/>
  <c r="P818" i="2"/>
  <c r="P819" i="2"/>
  <c r="P820" i="2"/>
  <c r="P821" i="2"/>
  <c r="P822" i="2"/>
  <c r="P823" i="2"/>
  <c r="P824" i="2"/>
  <c r="P825" i="2"/>
  <c r="P826" i="2"/>
  <c r="P827" i="2"/>
  <c r="P828" i="2"/>
  <c r="P829" i="2"/>
  <c r="P830" i="2"/>
  <c r="P831" i="2"/>
  <c r="P832" i="2"/>
  <c r="P833" i="2"/>
  <c r="P834" i="2"/>
  <c r="P835" i="2"/>
  <c r="P836" i="2"/>
  <c r="P837" i="2"/>
  <c r="P838" i="2"/>
  <c r="P839" i="2"/>
  <c r="P840" i="2"/>
  <c r="P841" i="2"/>
  <c r="P842" i="2"/>
  <c r="P843" i="2"/>
  <c r="P844" i="2"/>
  <c r="P845" i="2"/>
  <c r="P846" i="2"/>
  <c r="P847" i="2"/>
  <c r="P848" i="2"/>
  <c r="P849" i="2"/>
  <c r="P850" i="2"/>
  <c r="P851" i="2"/>
  <c r="P852" i="2"/>
  <c r="P853" i="2"/>
  <c r="P854" i="2"/>
  <c r="P855" i="2"/>
  <c r="P856" i="2"/>
  <c r="P857" i="2"/>
  <c r="P858" i="2"/>
  <c r="P859" i="2"/>
  <c r="P860" i="2"/>
  <c r="P861" i="2"/>
  <c r="P862" i="2"/>
  <c r="P863" i="2"/>
  <c r="P864" i="2"/>
  <c r="P865" i="2"/>
  <c r="P866" i="2"/>
  <c r="P867" i="2"/>
  <c r="P868" i="2"/>
  <c r="P869" i="2"/>
  <c r="P870" i="2"/>
  <c r="P871" i="2"/>
  <c r="P872" i="2"/>
  <c r="P873" i="2"/>
  <c r="P874" i="2"/>
  <c r="P875" i="2"/>
  <c r="P1306" i="2"/>
  <c r="P1307" i="2"/>
  <c r="P1308" i="2"/>
  <c r="P1309" i="2"/>
  <c r="P1310" i="2"/>
  <c r="P1311" i="2"/>
  <c r="P1312" i="2"/>
  <c r="P1313" i="2"/>
  <c r="P1314" i="2"/>
  <c r="P1315" i="2"/>
  <c r="P1316" i="2"/>
  <c r="P1317" i="2"/>
  <c r="P1318" i="2"/>
  <c r="P1319" i="2"/>
  <c r="P1320" i="2"/>
  <c r="P1321" i="2"/>
  <c r="P1322" i="2"/>
  <c r="P1323" i="2"/>
  <c r="H14" i="4"/>
  <c r="H13" i="4"/>
  <c r="F39" i="4" s="1"/>
  <c r="F15" i="4"/>
  <c r="F16" i="4"/>
  <c r="F17" i="4"/>
  <c r="F18" i="4"/>
  <c r="F19" i="4"/>
  <c r="F20" i="4"/>
  <c r="F21" i="4"/>
  <c r="F22" i="4"/>
  <c r="F23" i="4"/>
  <c r="F24" i="4"/>
  <c r="F25" i="4"/>
  <c r="F26" i="4"/>
  <c r="F27" i="4"/>
  <c r="F28" i="4"/>
  <c r="F29" i="4"/>
  <c r="F30" i="4"/>
  <c r="F31" i="4"/>
  <c r="F32" i="4"/>
  <c r="F33" i="4"/>
  <c r="F34" i="4"/>
  <c r="F35" i="4"/>
  <c r="F36" i="4"/>
  <c r="F37" i="4"/>
  <c r="F14" i="4"/>
  <c r="F13" i="4"/>
  <c r="B4" i="4"/>
  <c r="C4" i="4"/>
  <c r="G10" i="3"/>
  <c r="H2" i="1"/>
  <c r="B41" i="1" s="1"/>
  <c r="A47" i="1" s="1"/>
  <c r="B5" i="1"/>
  <c r="B4" i="1" s="1"/>
  <c r="H8" i="5"/>
  <c r="H7" i="5"/>
  <c r="G39" i="1"/>
  <c r="J44" i="3"/>
  <c r="J42" i="3"/>
  <c r="J40" i="3"/>
  <c r="J38" i="3"/>
  <c r="J28" i="3"/>
  <c r="J25" i="3"/>
  <c r="J23" i="3"/>
  <c r="J21" i="3"/>
  <c r="C50" i="1"/>
  <c r="D50" i="1"/>
  <c r="E50" i="1"/>
  <c r="N1348" i="2"/>
  <c r="N1347" i="2"/>
  <c r="N1346" i="2"/>
  <c r="N1345" i="2"/>
  <c r="N1344" i="2"/>
  <c r="N1343" i="2"/>
  <c r="N1342" i="2"/>
  <c r="N1341" i="2"/>
  <c r="N1340" i="2"/>
  <c r="N1339" i="2"/>
  <c r="N1338" i="2"/>
  <c r="N1337" i="2"/>
  <c r="N1336" i="2"/>
  <c r="N1335" i="2"/>
  <c r="N1334" i="2"/>
  <c r="N1333" i="2"/>
  <c r="N1332" i="2"/>
  <c r="N1331" i="2"/>
  <c r="N1330" i="2"/>
  <c r="N295" i="2"/>
  <c r="N294" i="2"/>
  <c r="N293" i="2"/>
  <c r="N292" i="2"/>
  <c r="N291" i="2"/>
  <c r="N290" i="2"/>
  <c r="N289" i="2"/>
  <c r="N288" i="2"/>
  <c r="N287" i="2"/>
  <c r="N286" i="2"/>
  <c r="N285" i="2"/>
  <c r="N284" i="2"/>
  <c r="N283" i="2"/>
  <c r="N282" i="2"/>
  <c r="N281" i="2"/>
  <c r="N280" i="2"/>
  <c r="N279" i="2"/>
  <c r="N278" i="2"/>
  <c r="N277" i="2"/>
  <c r="N276" i="2"/>
  <c r="N275" i="2"/>
  <c r="N274" i="2"/>
  <c r="N273" i="2"/>
  <c r="N272" i="2"/>
  <c r="N271" i="2"/>
  <c r="N270" i="2"/>
  <c r="N269" i="2"/>
  <c r="N268" i="2"/>
  <c r="N267" i="2"/>
  <c r="N266" i="2"/>
  <c r="N265" i="2"/>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c r="N137" i="2"/>
  <c r="N136" i="2"/>
  <c r="N135" i="2"/>
  <c r="N134" i="2"/>
  <c r="N133" i="2"/>
  <c r="N132" i="2"/>
  <c r="N131" i="2"/>
  <c r="N130" i="2"/>
  <c r="N129" i="2"/>
  <c r="N128" i="2"/>
  <c r="N127" i="2"/>
  <c r="N126" i="2"/>
  <c r="N125" i="2"/>
  <c r="N124" i="2"/>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N2" i="2"/>
  <c r="F37" i="1"/>
  <c r="F36" i="1"/>
  <c r="F35" i="1"/>
  <c r="F34" i="1"/>
  <c r="H26" i="1"/>
  <c r="H25" i="1"/>
  <c r="H24" i="1"/>
  <c r="G50" i="1"/>
  <c r="E39" i="1"/>
  <c r="D39" i="1"/>
  <c r="C39" i="1"/>
  <c r="H37" i="1"/>
  <c r="H36" i="1"/>
  <c r="H35" i="1"/>
  <c r="H34" i="1"/>
  <c r="E28" i="1"/>
  <c r="D28" i="1"/>
  <c r="D17" i="1" s="1"/>
  <c r="C28" i="1"/>
  <c r="C17" i="1" s="1"/>
  <c r="G28" i="1"/>
  <c r="H23" i="1"/>
  <c r="E17" i="1" l="1"/>
  <c r="G17" i="1"/>
  <c r="B30" i="1"/>
  <c r="A37" i="1" s="1"/>
  <c r="B19" i="1"/>
  <c r="A23" i="1" s="1"/>
  <c r="F23" i="1" s="1"/>
  <c r="D10" i="3"/>
  <c r="E55" i="3" s="1"/>
  <c r="B7" i="1"/>
  <c r="B8" i="1" s="1"/>
  <c r="C8" i="1" s="1"/>
  <c r="B6" i="1"/>
  <c r="D7" i="3" s="1"/>
  <c r="A35" i="1"/>
  <c r="A34" i="1"/>
  <c r="A49" i="1"/>
  <c r="H49" i="1" s="1"/>
  <c r="A36" i="1"/>
  <c r="A25" i="1"/>
  <c r="F25" i="1" s="1"/>
  <c r="D6" i="3"/>
  <c r="J55" i="3"/>
  <c r="D5" i="3"/>
  <c r="B8" i="4"/>
  <c r="B6" i="4"/>
  <c r="H47" i="1"/>
  <c r="F47" i="1"/>
  <c r="A48" i="1"/>
  <c r="A46" i="1"/>
  <c r="A45" i="1"/>
  <c r="A26" i="1" l="1"/>
  <c r="F26" i="1" s="1"/>
  <c r="A27" i="1"/>
  <c r="A38" i="1"/>
  <c r="F38" i="1" s="1"/>
  <c r="F39" i="1" s="1"/>
  <c r="C41" i="1"/>
  <c r="C19" i="1"/>
  <c r="C30" i="1"/>
  <c r="A24" i="1"/>
  <c r="F24" i="1" s="1"/>
  <c r="B7" i="4"/>
  <c r="F49" i="1"/>
  <c r="H27" i="1"/>
  <c r="H28" i="1" s="1"/>
  <c r="F27" i="1"/>
  <c r="F28" i="1" s="1"/>
  <c r="F48" i="1"/>
  <c r="H48" i="1"/>
  <c r="H45" i="1"/>
  <c r="F45" i="1"/>
  <c r="F46" i="1"/>
  <c r="H46" i="1"/>
  <c r="H38" i="1" l="1"/>
  <c r="H39" i="1" s="1"/>
  <c r="F50" i="1"/>
  <c r="F17" i="1" s="1"/>
  <c r="H50" i="1"/>
  <c r="H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Safdar Raffiq</author>
  </authors>
  <commentList>
    <comment ref="B21" authorId="0" shapeId="0" xr:uid="{00000000-0006-0000-0100-000001000000}">
      <text>
        <r>
          <rPr>
            <sz val="8"/>
            <color indexed="81"/>
            <rFont val="Tahoma"/>
            <family val="2"/>
          </rPr>
          <t xml:space="preserve">'Days extended hours offered’ only needs to be completed if the practice has made a change to the usual days having agreed it with the commissioners
</t>
        </r>
      </text>
    </comment>
    <comment ref="B32" authorId="0" shapeId="0" xr:uid="{00000000-0006-0000-0100-000002000000}">
      <text>
        <r>
          <rPr>
            <sz val="8"/>
            <color indexed="81"/>
            <rFont val="Tahoma"/>
            <family val="2"/>
          </rPr>
          <t xml:space="preserve">'Days extended hours offered’ only needs to be completed if the practice has made a change to the usual days having agreed it with the commissioners
</t>
        </r>
      </text>
    </comment>
    <comment ref="B43" authorId="0" shapeId="0" xr:uid="{00000000-0006-0000-0100-000003000000}">
      <text>
        <r>
          <rPr>
            <sz val="8"/>
            <color indexed="81"/>
            <rFont val="Tahoma"/>
            <family val="2"/>
          </rPr>
          <t xml:space="preserve">'Days extended hours offered’ only needs to be completed if the practice has made a change to the usual days having agreed it with the commissioners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Allybokus, Yasser</author>
    <author>Yasser Allybokus</author>
  </authors>
  <commentList>
    <comment ref="I88" authorId="0" shapeId="0" xr:uid="{00000000-0006-0000-0200-000001000000}">
      <text>
        <r>
          <rPr>
            <b/>
            <sz val="9"/>
            <color indexed="81"/>
            <rFont val="Tahoma"/>
            <family val="2"/>
          </rPr>
          <t>Allybokus, Yasser:</t>
        </r>
        <r>
          <rPr>
            <sz val="9"/>
            <color indexed="81"/>
            <rFont val="Tahoma"/>
            <family val="2"/>
          </rPr>
          <t xml:space="preserve">
List size taken from closed practice F84702- All Saints</t>
        </r>
      </text>
    </comment>
    <comment ref="J154" authorId="1" shapeId="0" xr:uid="{00000000-0006-0000-0200-000002000000}">
      <text>
        <r>
          <rPr>
            <b/>
            <sz val="9"/>
            <color indexed="81"/>
            <rFont val="Tahoma"/>
            <family val="2"/>
          </rPr>
          <t>Yasser Allybokus:</t>
        </r>
        <r>
          <rPr>
            <sz val="9"/>
            <color indexed="81"/>
            <rFont val="Tahoma"/>
            <family val="2"/>
          </rPr>
          <t xml:space="preserve">
combined with Gladstone and Katherine Road list sizes</t>
        </r>
      </text>
    </comment>
    <comment ref="I262" authorId="0" shapeId="0" xr:uid="{00000000-0006-0000-0200-000003000000}">
      <text>
        <r>
          <rPr>
            <b/>
            <sz val="9"/>
            <color indexed="81"/>
            <rFont val="Tahoma"/>
            <family val="2"/>
          </rPr>
          <t>Allybokus, Yasser:</t>
        </r>
        <r>
          <rPr>
            <sz val="9"/>
            <color indexed="81"/>
            <rFont val="Tahoma"/>
            <family val="2"/>
          </rPr>
          <t xml:space="preserve">
F86675 merger- retaining is F86691</t>
        </r>
      </text>
    </comment>
    <comment ref="J262" authorId="0" shapeId="0" xr:uid="{00000000-0006-0000-0200-000004000000}">
      <text>
        <r>
          <rPr>
            <b/>
            <sz val="9"/>
            <color indexed="81"/>
            <rFont val="Tahoma"/>
            <family val="2"/>
          </rPr>
          <t>Allybokus, Yasser:</t>
        </r>
        <r>
          <rPr>
            <sz val="9"/>
            <color indexed="81"/>
            <rFont val="Tahoma"/>
            <family val="2"/>
          </rPr>
          <t xml:space="preserve">
Name changed from Clayhall Clinic</t>
        </r>
      </text>
    </comment>
    <comment ref="L262" authorId="0" shapeId="0" xr:uid="{00000000-0006-0000-0200-000005000000}">
      <text>
        <r>
          <rPr>
            <b/>
            <sz val="9"/>
            <color indexed="81"/>
            <rFont val="Tahoma"/>
            <family val="2"/>
          </rPr>
          <t>Allybokus, Yasser:</t>
        </r>
        <r>
          <rPr>
            <sz val="9"/>
            <color indexed="81"/>
            <rFont val="Tahoma"/>
            <family val="2"/>
          </rPr>
          <t xml:space="preserve">
combined list size of 6166+3695</t>
        </r>
      </text>
    </comment>
  </commentList>
</comments>
</file>

<file path=xl/sharedStrings.xml><?xml version="1.0" encoding="utf-8"?>
<sst xmlns="http://schemas.openxmlformats.org/spreadsheetml/2006/main" count="1352" uniqueCount="705">
  <si>
    <t>Months</t>
  </si>
  <si>
    <t>Week commencing</t>
  </si>
  <si>
    <t>Week 1</t>
  </si>
  <si>
    <t>Week 2</t>
  </si>
  <si>
    <t>Week 3</t>
  </si>
  <si>
    <t>Week 4</t>
  </si>
  <si>
    <t>Week 5</t>
  </si>
  <si>
    <t>Day &amp; Date</t>
  </si>
  <si>
    <t>Reason</t>
  </si>
  <si>
    <t>Total Hours</t>
  </si>
  <si>
    <t>Booked Appointments</t>
  </si>
  <si>
    <t>Attended Appointments</t>
  </si>
  <si>
    <t>Unused Appointments</t>
  </si>
  <si>
    <t>N/A</t>
  </si>
  <si>
    <t>Cancelled/DNA Appointments</t>
  </si>
  <si>
    <t>Clinician</t>
  </si>
  <si>
    <t>Appointments offered</t>
  </si>
  <si>
    <t xml:space="preserve">If there was any point where you were unable to complete your extended hours, please complete the table below with details of replacement dates </t>
  </si>
  <si>
    <t>Total Weekly Extended Hours  Delivered</t>
  </si>
  <si>
    <t>Total for month:</t>
  </si>
  <si>
    <t xml:space="preserve">Month: </t>
  </si>
  <si>
    <t>April</t>
  </si>
  <si>
    <t>May</t>
  </si>
  <si>
    <t>June</t>
  </si>
  <si>
    <t>July</t>
  </si>
  <si>
    <t>August</t>
  </si>
  <si>
    <t>September</t>
  </si>
  <si>
    <t>October</t>
  </si>
  <si>
    <t>November</t>
  </si>
  <si>
    <t>December</t>
  </si>
  <si>
    <t>February</t>
  </si>
  <si>
    <t>January</t>
  </si>
  <si>
    <t>March</t>
  </si>
  <si>
    <t>Year</t>
  </si>
  <si>
    <t>Q2</t>
  </si>
  <si>
    <t>Q1</t>
  </si>
  <si>
    <t>Q3</t>
  </si>
  <si>
    <t>Q4</t>
  </si>
  <si>
    <t>Quarter Totals</t>
  </si>
  <si>
    <t>Appointments Offered</t>
  </si>
  <si>
    <t>Days of the week
Extended Hours offered:</t>
  </si>
  <si>
    <t>EXTENDED HOURS ACCESS - ENHANCED SERVICE</t>
  </si>
  <si>
    <t>PRACTICE CODE</t>
  </si>
  <si>
    <t>PRACTICE NAME</t>
  </si>
  <si>
    <t>F82001</t>
  </si>
  <si>
    <t>F82003</t>
  </si>
  <si>
    <t>F82005</t>
  </si>
  <si>
    <t>F82012</t>
  </si>
  <si>
    <t>F82015</t>
  </si>
  <si>
    <t>F82017</t>
  </si>
  <si>
    <t>F82018</t>
  </si>
  <si>
    <t>F82023</t>
  </si>
  <si>
    <t>F82025</t>
  </si>
  <si>
    <t>F82027</t>
  </si>
  <si>
    <t>F82034</t>
  </si>
  <si>
    <t>F82038</t>
  </si>
  <si>
    <t>F82040</t>
  </si>
  <si>
    <t>F82042</t>
  </si>
  <si>
    <t>F82051</t>
  </si>
  <si>
    <t>F82604</t>
  </si>
  <si>
    <t>F82612</t>
  </si>
  <si>
    <t>F82621</t>
  </si>
  <si>
    <t>F82625</t>
  </si>
  <si>
    <t>F82634</t>
  </si>
  <si>
    <t>F82642</t>
  </si>
  <si>
    <t>F82647</t>
  </si>
  <si>
    <t>F82650</t>
  </si>
  <si>
    <t>F82660</t>
  </si>
  <si>
    <t>F82661</t>
  </si>
  <si>
    <t>F82676</t>
  </si>
  <si>
    <t>F82677</t>
  </si>
  <si>
    <t>F82678</t>
  </si>
  <si>
    <t>F82679</t>
  </si>
  <si>
    <t>F82680</t>
  </si>
  <si>
    <t>F86040</t>
  </si>
  <si>
    <t>Y01280</t>
  </si>
  <si>
    <t>Y01719</t>
  </si>
  <si>
    <t>Y01795</t>
  </si>
  <si>
    <t>Y02575</t>
  </si>
  <si>
    <t>Y02583</t>
  </si>
  <si>
    <t>F84003</t>
  </si>
  <si>
    <t>F84008</t>
  </si>
  <si>
    <t>F84013</t>
  </si>
  <si>
    <t>F84015</t>
  </si>
  <si>
    <t>F84018</t>
  </si>
  <si>
    <t>F84021</t>
  </si>
  <si>
    <t>F84033</t>
  </si>
  <si>
    <t>F84035</t>
  </si>
  <si>
    <t>F84036</t>
  </si>
  <si>
    <t>F84038</t>
  </si>
  <si>
    <t>F84041</t>
  </si>
  <si>
    <t>F84043</t>
  </si>
  <si>
    <t>F84060</t>
  </si>
  <si>
    <t>F84063</t>
  </si>
  <si>
    <t>F84069</t>
  </si>
  <si>
    <t>F84072</t>
  </si>
  <si>
    <t>F84080</t>
  </si>
  <si>
    <t>F84096</t>
  </si>
  <si>
    <t>F84105</t>
  </si>
  <si>
    <t>F84115</t>
  </si>
  <si>
    <t>F84117</t>
  </si>
  <si>
    <t>F84119</t>
  </si>
  <si>
    <t>F84601</t>
  </si>
  <si>
    <t>F84619</t>
  </si>
  <si>
    <t>F84620</t>
  </si>
  <si>
    <t>F84621</t>
  </si>
  <si>
    <t>F84624</t>
  </si>
  <si>
    <t>F84632</t>
  </si>
  <si>
    <t>F84635</t>
  </si>
  <si>
    <t>F84636</t>
  </si>
  <si>
    <t>F84640</t>
  </si>
  <si>
    <t>F84668</t>
  </si>
  <si>
    <t>F84685</t>
  </si>
  <si>
    <t>F84686</t>
  </si>
  <si>
    <t>F84692</t>
  </si>
  <si>
    <t>F84694</t>
  </si>
  <si>
    <t>F84711</t>
  </si>
  <si>
    <t>F84716</t>
  </si>
  <si>
    <t>F84719</t>
  </si>
  <si>
    <t>F84720</t>
  </si>
  <si>
    <t>Y00403</t>
  </si>
  <si>
    <t>Y03049</t>
  </si>
  <si>
    <t>F82002</t>
  </si>
  <si>
    <t>F82006</t>
  </si>
  <si>
    <t>F82007</t>
  </si>
  <si>
    <t>F82008</t>
  </si>
  <si>
    <t>F82009</t>
  </si>
  <si>
    <t>F82010</t>
  </si>
  <si>
    <t>F82011</t>
  </si>
  <si>
    <t>F82013</t>
  </si>
  <si>
    <t>F82014</t>
  </si>
  <si>
    <t>F82016</t>
  </si>
  <si>
    <t>F82019</t>
  </si>
  <si>
    <t>F82021</t>
  </si>
  <si>
    <t>F82022</t>
  </si>
  <si>
    <t>F82028</t>
  </si>
  <si>
    <t>F82030</t>
  </si>
  <si>
    <t>F82031</t>
  </si>
  <si>
    <t>F82033</t>
  </si>
  <si>
    <t>F82039</t>
  </si>
  <si>
    <t>F82045</t>
  </si>
  <si>
    <t>F82053</t>
  </si>
  <si>
    <t>F82055</t>
  </si>
  <si>
    <t>F82607</t>
  </si>
  <si>
    <t>F82609</t>
  </si>
  <si>
    <t>F82610</t>
  </si>
  <si>
    <t>F82614</t>
  </si>
  <si>
    <t>F82619</t>
  </si>
  <si>
    <t>F82624</t>
  </si>
  <si>
    <t>F82627</t>
  </si>
  <si>
    <t>F82630</t>
  </si>
  <si>
    <t>F82638</t>
  </si>
  <si>
    <t>F82639</t>
  </si>
  <si>
    <t>F82648</t>
  </si>
  <si>
    <t>F82649</t>
  </si>
  <si>
    <t>F82653</t>
  </si>
  <si>
    <t>F82663</t>
  </si>
  <si>
    <t>F82666</t>
  </si>
  <si>
    <t>F82670</t>
  </si>
  <si>
    <t>F82671</t>
  </si>
  <si>
    <t>F82674</t>
  </si>
  <si>
    <t>F82675</t>
  </si>
  <si>
    <t>F82686</t>
  </si>
  <si>
    <t>Y00312</t>
  </si>
  <si>
    <t>Y02973</t>
  </si>
  <si>
    <t>F84004</t>
  </si>
  <si>
    <t>F84006</t>
  </si>
  <si>
    <t>F84009</t>
  </si>
  <si>
    <t>F84010</t>
  </si>
  <si>
    <t>F84014</t>
  </si>
  <si>
    <t>F84017</t>
  </si>
  <si>
    <t>F84022</t>
  </si>
  <si>
    <t>F84047</t>
  </si>
  <si>
    <t>F84050</t>
  </si>
  <si>
    <t>F84052</t>
  </si>
  <si>
    <t>F84053</t>
  </si>
  <si>
    <t>F84070</t>
  </si>
  <si>
    <t>F84074</t>
  </si>
  <si>
    <t>F84077</t>
  </si>
  <si>
    <t>F84086</t>
  </si>
  <si>
    <t>F84088</t>
  </si>
  <si>
    <t>F84089</t>
  </si>
  <si>
    <t>F84092</t>
  </si>
  <si>
    <t>F84093</t>
  </si>
  <si>
    <t>F84097</t>
  </si>
  <si>
    <t>F84111</t>
  </si>
  <si>
    <t>F84121</t>
  </si>
  <si>
    <t>F84124</t>
  </si>
  <si>
    <t>F84631</t>
  </si>
  <si>
    <t>F84641</t>
  </si>
  <si>
    <t>F84642</t>
  </si>
  <si>
    <t>F84657</t>
  </si>
  <si>
    <t>F84658</t>
  </si>
  <si>
    <t>F84660</t>
  </si>
  <si>
    <t>F84661</t>
  </si>
  <si>
    <t>F84666</t>
  </si>
  <si>
    <t>F84669</t>
  </si>
  <si>
    <t>F84670</t>
  </si>
  <si>
    <t>F84672</t>
  </si>
  <si>
    <t>F84673</t>
  </si>
  <si>
    <t>F84677</t>
  </si>
  <si>
    <t>F84679</t>
  </si>
  <si>
    <t>F84681</t>
  </si>
  <si>
    <t>F84706</t>
  </si>
  <si>
    <t>F84708</t>
  </si>
  <si>
    <t>F84717</t>
  </si>
  <si>
    <t>F84724</t>
  </si>
  <si>
    <t>F84729</t>
  </si>
  <si>
    <t>F84730</t>
  </si>
  <si>
    <t>F84734</t>
  </si>
  <si>
    <t>F84735</t>
  </si>
  <si>
    <t>F84739</t>
  </si>
  <si>
    <t>F84740</t>
  </si>
  <si>
    <t>F84741</t>
  </si>
  <si>
    <t>F84742</t>
  </si>
  <si>
    <t>F84749</t>
  </si>
  <si>
    <t>Y02928</t>
  </si>
  <si>
    <t>Y04273</t>
  </si>
  <si>
    <t>F86007</t>
  </si>
  <si>
    <t>F86008</t>
  </si>
  <si>
    <t>F86009</t>
  </si>
  <si>
    <t>F86010</t>
  </si>
  <si>
    <t>F86012</t>
  </si>
  <si>
    <t>F86013</t>
  </si>
  <si>
    <t>F86020</t>
  </si>
  <si>
    <t>F86022</t>
  </si>
  <si>
    <t>F86023</t>
  </si>
  <si>
    <t>F86025</t>
  </si>
  <si>
    <t>F86028</t>
  </si>
  <si>
    <t>F86032</t>
  </si>
  <si>
    <t>F86034</t>
  </si>
  <si>
    <t>F86042</t>
  </si>
  <si>
    <t>F86057</t>
  </si>
  <si>
    <t>F86060</t>
  </si>
  <si>
    <t>F86064</t>
  </si>
  <si>
    <t>F86066</t>
  </si>
  <si>
    <t>F86081</t>
  </si>
  <si>
    <t>F86082</t>
  </si>
  <si>
    <t>F86083</t>
  </si>
  <si>
    <t>F86085</t>
  </si>
  <si>
    <t>F86087</t>
  </si>
  <si>
    <t>F86612</t>
  </si>
  <si>
    <t>F86624</t>
  </si>
  <si>
    <t>F86637</t>
  </si>
  <si>
    <t>F86641</t>
  </si>
  <si>
    <t>F86642</t>
  </si>
  <si>
    <t>F86652</t>
  </si>
  <si>
    <t>F86657</t>
  </si>
  <si>
    <t>F86658</t>
  </si>
  <si>
    <t>F86691</t>
  </si>
  <si>
    <t>F86692</t>
  </si>
  <si>
    <t>F86698</t>
  </si>
  <si>
    <t>F86702</t>
  </si>
  <si>
    <t>F86703</t>
  </si>
  <si>
    <t>F86707</t>
  </si>
  <si>
    <t>F86731</t>
  </si>
  <si>
    <t>Y00090</t>
  </si>
  <si>
    <t>Y00155</t>
  </si>
  <si>
    <t>Y00918</t>
  </si>
  <si>
    <t>Y02987</t>
  </si>
  <si>
    <t>F84012</t>
  </si>
  <si>
    <t>F84016</t>
  </si>
  <si>
    <t>F84025</t>
  </si>
  <si>
    <t>F84030</t>
  </si>
  <si>
    <t>F84031</t>
  </si>
  <si>
    <t>F84034</t>
  </si>
  <si>
    <t>F84039</t>
  </si>
  <si>
    <t>F84044</t>
  </si>
  <si>
    <t>F84046</t>
  </si>
  <si>
    <t>F84051</t>
  </si>
  <si>
    <t>F84054</t>
  </si>
  <si>
    <t>F84055</t>
  </si>
  <si>
    <t>F84062</t>
  </si>
  <si>
    <t>F84079</t>
  </si>
  <si>
    <t>F84081</t>
  </si>
  <si>
    <t>F84083</t>
  </si>
  <si>
    <t>F84087</t>
  </si>
  <si>
    <t>F84114</t>
  </si>
  <si>
    <t>F84118</t>
  </si>
  <si>
    <t>F84122</t>
  </si>
  <si>
    <t>F84123</t>
  </si>
  <si>
    <t>F84647</t>
  </si>
  <si>
    <t>F84656</t>
  </si>
  <si>
    <t>F84676</t>
  </si>
  <si>
    <t>F84682</t>
  </si>
  <si>
    <t>F84696</t>
  </si>
  <si>
    <t>F84698</t>
  </si>
  <si>
    <t>F84710</t>
  </si>
  <si>
    <t>F84714</t>
  </si>
  <si>
    <t>F84718</t>
  </si>
  <si>
    <t>F84731</t>
  </si>
  <si>
    <t>F84733</t>
  </si>
  <si>
    <t>F84747</t>
  </si>
  <si>
    <t>Y00212</t>
  </si>
  <si>
    <t>Y03023</t>
  </si>
  <si>
    <t>F86001</t>
  </si>
  <si>
    <t>F86004</t>
  </si>
  <si>
    <t>F86005</t>
  </si>
  <si>
    <t>F86006</t>
  </si>
  <si>
    <t>F86011</t>
  </si>
  <si>
    <t>F86018</t>
  </si>
  <si>
    <t>F86026</t>
  </si>
  <si>
    <t>F86030</t>
  </si>
  <si>
    <t>F86036</t>
  </si>
  <si>
    <t>F86038</t>
  </si>
  <si>
    <t>F86044</t>
  </si>
  <si>
    <t>F86045</t>
  </si>
  <si>
    <t>F86049</t>
  </si>
  <si>
    <t>F86058</t>
  </si>
  <si>
    <t>F86062</t>
  </si>
  <si>
    <t>F86073</t>
  </si>
  <si>
    <t>F86074</t>
  </si>
  <si>
    <t>F86078</t>
  </si>
  <si>
    <t>F86086</t>
  </si>
  <si>
    <t>F86088</t>
  </si>
  <si>
    <t>F86607</t>
  </si>
  <si>
    <t>F86616</t>
  </si>
  <si>
    <t>F86621</t>
  </si>
  <si>
    <t>F86625</t>
  </si>
  <si>
    <t>F86626</t>
  </si>
  <si>
    <t>F86627</t>
  </si>
  <si>
    <t>F86638</t>
  </si>
  <si>
    <t>F86644</t>
  </si>
  <si>
    <t>F86650</t>
  </si>
  <si>
    <t>F86664</t>
  </si>
  <si>
    <t>F86666</t>
  </si>
  <si>
    <t>F86679</t>
  </si>
  <si>
    <t>F86689</t>
  </si>
  <si>
    <t>F86696</t>
  </si>
  <si>
    <t>F86700</t>
  </si>
  <si>
    <t>F86701</t>
  </si>
  <si>
    <t>F86705</t>
  </si>
  <si>
    <t>F86708</t>
  </si>
  <si>
    <t>F86712</t>
  </si>
  <si>
    <t>Y00092</t>
  </si>
  <si>
    <t>Y01291</t>
  </si>
  <si>
    <t>Y01839</t>
  </si>
  <si>
    <t>Y02585</t>
  </si>
  <si>
    <t>CRP</t>
  </si>
  <si>
    <t xml:space="preserve">Practice Name: </t>
  </si>
  <si>
    <t xml:space="preserve">Enter Practice Code: </t>
  </si>
  <si>
    <r>
      <t xml:space="preserve">Required </t>
    </r>
    <r>
      <rPr>
        <b/>
        <u/>
        <sz val="11"/>
        <rFont val="Arial"/>
        <family val="2"/>
      </rPr>
      <t>Weekly</t>
    </r>
    <r>
      <rPr>
        <b/>
        <sz val="11"/>
        <rFont val="Arial"/>
        <family val="2"/>
      </rPr>
      <t xml:space="preserve"> Hours (Decimal):</t>
    </r>
  </si>
  <si>
    <r>
      <t xml:space="preserve">Select Qtr </t>
    </r>
    <r>
      <rPr>
        <sz val="12"/>
        <rFont val="Wingdings"/>
        <charset val="2"/>
      </rPr>
      <t xml:space="preserve">è </t>
    </r>
  </si>
  <si>
    <t>Please inform NHS England in advance
(unless there are exceptional circumstances)
 if you change the times/days that appointments
 are offered or the proportion of GP/Nurse
appointments from the information
 supplied in your annual sign-up.</t>
  </si>
  <si>
    <t>Days extended hours offered</t>
  </si>
  <si>
    <t>Replacement Date(s)</t>
  </si>
  <si>
    <t>Minor Surgery</t>
  </si>
  <si>
    <t>Enhanced Service</t>
  </si>
  <si>
    <t xml:space="preserve">Practice Code: </t>
  </si>
  <si>
    <t xml:space="preserve">Claim Period: </t>
  </si>
  <si>
    <r>
      <t>Enter number of treatments undertaken on patients registered at your practice in the boxes below</t>
    </r>
    <r>
      <rPr>
        <b/>
        <sz val="18"/>
        <color indexed="8"/>
        <rFont val="Calibri"/>
        <family val="2"/>
      </rPr>
      <t>:</t>
    </r>
  </si>
  <si>
    <r>
      <t xml:space="preserve">How many </t>
    </r>
    <r>
      <rPr>
        <b/>
        <sz val="14"/>
        <color indexed="56"/>
        <rFont val="Arial"/>
        <family val="2"/>
      </rPr>
      <t>aspirations</t>
    </r>
    <r>
      <rPr>
        <sz val="14"/>
        <color indexed="56"/>
        <rFont val="Arial"/>
        <family val="2"/>
      </rPr>
      <t xml:space="preserve"> has the practice undertaken in the quarter?</t>
    </r>
  </si>
  <si>
    <r>
      <t xml:space="preserve">How many </t>
    </r>
    <r>
      <rPr>
        <b/>
        <sz val="14"/>
        <color indexed="56"/>
        <rFont val="Arial"/>
        <family val="2"/>
      </rPr>
      <t>injections</t>
    </r>
    <r>
      <rPr>
        <sz val="14"/>
        <color indexed="56"/>
        <rFont val="Arial"/>
        <family val="2"/>
      </rPr>
      <t xml:space="preserve"> has the practice undertaken in the quarter?</t>
    </r>
  </si>
  <si>
    <r>
      <t xml:space="preserve">How many </t>
    </r>
    <r>
      <rPr>
        <b/>
        <sz val="14"/>
        <color indexed="56"/>
        <rFont val="Arial"/>
        <family val="2"/>
      </rPr>
      <t>incisions</t>
    </r>
    <r>
      <rPr>
        <sz val="14"/>
        <color indexed="56"/>
        <rFont val="Arial"/>
        <family val="2"/>
      </rPr>
      <t xml:space="preserve"> has the practice undertaken in the quarter?</t>
    </r>
  </si>
  <si>
    <r>
      <t xml:space="preserve">How many </t>
    </r>
    <r>
      <rPr>
        <b/>
        <sz val="14"/>
        <color indexed="56"/>
        <rFont val="Arial"/>
        <family val="2"/>
      </rPr>
      <t>excisions</t>
    </r>
    <r>
      <rPr>
        <sz val="14"/>
        <color indexed="56"/>
        <rFont val="Arial"/>
        <family val="2"/>
      </rPr>
      <t xml:space="preserve"> has the practice undertaken in the quarter?</t>
    </r>
  </si>
  <si>
    <r>
      <t xml:space="preserve">For </t>
    </r>
    <r>
      <rPr>
        <b/>
        <u/>
        <sz val="14"/>
        <color indexed="8"/>
        <rFont val="Arial"/>
        <family val="2"/>
      </rPr>
      <t>Referral Practices</t>
    </r>
    <r>
      <rPr>
        <b/>
        <sz val="14"/>
        <color indexed="8"/>
        <rFont val="Arial"/>
        <family val="2"/>
      </rPr>
      <t xml:space="preserve"> only</t>
    </r>
  </si>
  <si>
    <r>
      <t xml:space="preserve">Enter number of treatments undertaken on patients </t>
    </r>
    <r>
      <rPr>
        <b/>
        <u/>
        <sz val="18"/>
        <color indexed="8"/>
        <rFont val="Calibri"/>
        <family val="2"/>
      </rPr>
      <t>not</t>
    </r>
    <r>
      <rPr>
        <b/>
        <u/>
        <sz val="18"/>
        <color indexed="8"/>
        <rFont val="Calibri"/>
        <family val="2"/>
      </rPr>
      <t xml:space="preserve"> registered at your practice in the boxes below</t>
    </r>
    <r>
      <rPr>
        <b/>
        <sz val="18"/>
        <color indexed="8"/>
        <rFont val="Calibri"/>
        <family val="2"/>
      </rPr>
      <t>:</t>
    </r>
  </si>
  <si>
    <r>
      <t xml:space="preserve">How many </t>
    </r>
    <r>
      <rPr>
        <b/>
        <sz val="12"/>
        <color indexed="56"/>
        <rFont val="Arial"/>
        <family val="2"/>
      </rPr>
      <t xml:space="preserve">assessments </t>
    </r>
    <r>
      <rPr>
        <sz val="12"/>
        <color indexed="56"/>
        <rFont val="Arial"/>
        <family val="2"/>
      </rPr>
      <t xml:space="preserve">has the practice undertaken in the quarter?
 (only for </t>
    </r>
    <r>
      <rPr>
        <u/>
        <sz val="12"/>
        <color indexed="56"/>
        <rFont val="Arial"/>
        <family val="2"/>
      </rPr>
      <t>incoming referrals</t>
    </r>
    <r>
      <rPr>
        <sz val="12"/>
        <color indexed="56"/>
        <rFont val="Arial"/>
        <family val="2"/>
      </rPr>
      <t xml:space="preserve"> where </t>
    </r>
    <r>
      <rPr>
        <u/>
        <sz val="12"/>
        <color indexed="56"/>
        <rFont val="Arial"/>
        <family val="2"/>
      </rPr>
      <t>no treatment</t>
    </r>
    <r>
      <rPr>
        <sz val="12"/>
        <color indexed="56"/>
        <rFont val="Arial"/>
        <family val="2"/>
      </rPr>
      <t xml:space="preserve"> has been provided)</t>
    </r>
  </si>
  <si>
    <t xml:space="preserve">Claim TOTAL: </t>
  </si>
  <si>
    <t>Once completed send to:</t>
  </si>
  <si>
    <t>in hours care at the practice</t>
  </si>
  <si>
    <t>in hours home visit</t>
  </si>
  <si>
    <t>yes</t>
  </si>
  <si>
    <t>no</t>
  </si>
  <si>
    <t>Contract Code</t>
  </si>
  <si>
    <t>Practice name</t>
  </si>
  <si>
    <t>NHS no:</t>
  </si>
  <si>
    <t>Episode Date</t>
  </si>
  <si>
    <t>Type of episode</t>
  </si>
  <si>
    <t>Confirmation sent to registered practice</t>
  </si>
  <si>
    <t>Remuneration</t>
  </si>
  <si>
    <t>Claim period:</t>
  </si>
  <si>
    <t>Claim Total:</t>
  </si>
  <si>
    <t>Out of area registration</t>
  </si>
  <si>
    <t>DR M FATEH</t>
  </si>
  <si>
    <t>FIVE ELMS MEDICAL CENTRE</t>
  </si>
  <si>
    <t>THE BARKING MEDICAL GROUP PRACTICE</t>
  </si>
  <si>
    <t>THE JOHN SMITH MEDICAL CENTRE</t>
  </si>
  <si>
    <t>ABBEY MEDICAL CENTRE</t>
  </si>
  <si>
    <t>RIPPLE ROAD MEDICAL CENTRE - DR ANSARI &amp; ANSARI</t>
  </si>
  <si>
    <t>TULASI MEDICAL CENTRE</t>
  </si>
  <si>
    <t>GREEN LANE SURGERY</t>
  </si>
  <si>
    <t>DR GS KALKAT</t>
  </si>
  <si>
    <t>DRS AL-KAISY &amp; ISLAM</t>
  </si>
  <si>
    <t>HIGHGROVE SURGERY</t>
  </si>
  <si>
    <t>SHIFA MEDICAL PRACTICE</t>
  </si>
  <si>
    <t>CHILD &amp; FAMILY HEALTH CENTRE</t>
  </si>
  <si>
    <t>LOWER CLAPTON GROUP PRACTICE</t>
  </si>
  <si>
    <t>BARTON HOUSE GROUP PRACTICE</t>
  </si>
  <si>
    <t>STAMFORD HILL GROUP PRACTICE</t>
  </si>
  <si>
    <t>KINGSMEAD HEALTHCARE- DR ADIREDDI &amp; PRTNERS</t>
  </si>
  <si>
    <t>NIGHTINGALE PRACTICE</t>
  </si>
  <si>
    <t>LONDON FIELDS MEDICAL CENTRE</t>
  </si>
  <si>
    <t>SOMERFORD GROVE PRACTICE</t>
  </si>
  <si>
    <t>DR TIBREWAL AND PARTNER</t>
  </si>
  <si>
    <t>CEDAR PRACTICE</t>
  </si>
  <si>
    <t>BEECHWOOD MEDICAL CENTRE</t>
  </si>
  <si>
    <t>WHISTON ROAD SURGERY-DR TAHALANI &amp; PARTNERS</t>
  </si>
  <si>
    <t>THE SORSBY HEALTH CENTRE</t>
  </si>
  <si>
    <t>ATHENA MEDICAL CENTRE</t>
  </si>
  <si>
    <t>DALSTON PRACTICE - DR KAWALE</t>
  </si>
  <si>
    <t>WELL STREET SURGERY</t>
  </si>
  <si>
    <t>DE BEAUVOIR SURGERY-DR MARLOWE</t>
  </si>
  <si>
    <t>GADHVI FOUNTAYNE ROAD HEALTH CENTRE</t>
  </si>
  <si>
    <t>THE LAWSON PRACTICE</t>
  </si>
  <si>
    <t>THE LEA SURGERY</t>
  </si>
  <si>
    <t>THE STATHAM GROVE SURGERY</t>
  </si>
  <si>
    <t>QUEENSBRIDGE GROUP PRACTICE</t>
  </si>
  <si>
    <t>THE HERON PRACTICE</t>
  </si>
  <si>
    <t>ELSDALE STREET CLINIC</t>
  </si>
  <si>
    <t>DR R GOEL</t>
  </si>
  <si>
    <t>THE WICK HEALTH CENTRE</t>
  </si>
  <si>
    <t>SANDRINGHAM PRACTICE</t>
  </si>
  <si>
    <t>ABNEY HOUSE MEDICAL CENTRE</t>
  </si>
  <si>
    <t>THE GREENHOUSE WALK-IN</t>
  </si>
  <si>
    <t>SHOREDITCH PARK SURGERY</t>
  </si>
  <si>
    <t>BARRETTS GROVE- DR GANGOLA &amp; PARTNER</t>
  </si>
  <si>
    <t>THE NEAMAN PRACTICE -DR VASSERMAN</t>
  </si>
  <si>
    <t>F84659</t>
  </si>
  <si>
    <t>H.M. TOWER OF LONDON</t>
  </si>
  <si>
    <t>THE CLAPTON SURGERY</t>
  </si>
  <si>
    <t>ELM PRACTICE</t>
  </si>
  <si>
    <t>SPITZER PRACTICE- CRANWICH RD SURGERY</t>
  </si>
  <si>
    <t>HOXTON SURGERY</t>
  </si>
  <si>
    <t>BROOKE ROAD</t>
  </si>
  <si>
    <t>ROSEWOOD PRACTICE</t>
  </si>
  <si>
    <t>ALLERTON ROAD MEDICAL CENTRE</t>
  </si>
  <si>
    <t>LATIMER HEALTH CENTRE</t>
  </si>
  <si>
    <t>HEALY MEDICAL CENTRE</t>
  </si>
  <si>
    <t>TROWBRIDGE SURGERY</t>
  </si>
  <si>
    <t>SPRINGFIELD HEALTH CENTRE</t>
  </si>
  <si>
    <t>THE GREEN WOOD PRACTICE</t>
  </si>
  <si>
    <t>DR KENDALL &amp; PARTNERS</t>
  </si>
  <si>
    <t>FELDMAN &amp; PARTNERS</t>
  </si>
  <si>
    <t>WESTERN ROAD MEDICAL CENTRE</t>
  </si>
  <si>
    <t>KUCHHAI &amp; PARTNERS</t>
  </si>
  <si>
    <t>WOOD LANE SURGERY</t>
  </si>
  <si>
    <t>LYNWOOD MEDICAL CENTRE</t>
  </si>
  <si>
    <t>V M PATEL</t>
  </si>
  <si>
    <t>DR R CHOWDHURY</t>
  </si>
  <si>
    <t>UPMINSTER MEDICAL CENTRE</t>
  </si>
  <si>
    <t>DR N K GUPTA'S PRACTICE</t>
  </si>
  <si>
    <t>DR S SUBRAMANIAM</t>
  </si>
  <si>
    <t>DR S KULENDRAN</t>
  </si>
  <si>
    <t>DR PA JOSEPH</t>
  </si>
  <si>
    <t>DR ADUR &amp; PARTNERS</t>
  </si>
  <si>
    <t>DR M H FLASZ</t>
  </si>
  <si>
    <t>C T C MARKS</t>
  </si>
  <si>
    <t>BILLET LANE MEDICAL PRACTICE</t>
  </si>
  <si>
    <t>THE ROBINS SURGERY</t>
  </si>
  <si>
    <t>KINGS PARK SURGERY</t>
  </si>
  <si>
    <t>MARKET STREET HEALTH GROUP</t>
  </si>
  <si>
    <t>SHREWSBURY ROAD HEALTH CENTRE</t>
  </si>
  <si>
    <t>DR AM SHAH &amp; PARTNER STRATFORD VILLAGE SURGERY</t>
  </si>
  <si>
    <t>ST. BARTHOLOMEW'S SURGERY</t>
  </si>
  <si>
    <t>UPTON LANE MEDICAL CENTRE</t>
  </si>
  <si>
    <t>STAR LANE MEDICAL CENTRE</t>
  </si>
  <si>
    <t>STRATFORD HEALTH CENTRE- DR CHANG</t>
  </si>
  <si>
    <t>CUSTOM HOUSE SURGERY-DR ZARIFA &amp; PARTNERS</t>
  </si>
  <si>
    <t>DR KHAN</t>
  </si>
  <si>
    <t>ESSEX LODGE</t>
  </si>
  <si>
    <t>BARKING ROAD- DR KALHORO &amp; PARTNER</t>
  </si>
  <si>
    <t>DRS N R PATEL &amp; REENA PATEL</t>
  </si>
  <si>
    <t>WORDSWORTH HEALTH CENTRE</t>
  </si>
  <si>
    <t>LORD LISTER HEALTH CENTRE - DR DRIVER &amp; PTRS</t>
  </si>
  <si>
    <t>PLASHET MEDICAL CENTRE</t>
  </si>
  <si>
    <t>DR S DHARIWAL ROMFORD ROAD</t>
  </si>
  <si>
    <t>GLEN ROAD MEDICAL CENTRE</t>
  </si>
  <si>
    <t>TOLLGATE MEDICAL CENTRE</t>
  </si>
  <si>
    <t>CLAREMONT CLINIC</t>
  </si>
  <si>
    <t>ABBEY ROAD HEALTH CENTRE</t>
  </si>
  <si>
    <t>E12 HEALTH</t>
  </si>
  <si>
    <t>THE PROJECT SURGERY</t>
  </si>
  <si>
    <t>LORD LISTER HEALTH CENTRE</t>
  </si>
  <si>
    <t>BIRCHDALE ROAD MEDICAL CENTRE - B.K SINHA&amp;PARTNER</t>
  </si>
  <si>
    <t>DR SINHA MEDICAL CENTRE</t>
  </si>
  <si>
    <t>CUMBERLAND ROAD - DR R.B GONSAI</t>
  </si>
  <si>
    <t>SANGAM SURGERY</t>
  </si>
  <si>
    <t>JEPHSON ROAD - DR CM PATEL</t>
  </si>
  <si>
    <t>CORPORATION STREET- DR BHOWMIK</t>
  </si>
  <si>
    <t>ST. LUKE'S HEALTH CENTRE-MCCREA</t>
  </si>
  <si>
    <t>NEWHAM MEDICAL CENTRE - DR A.U AHMED</t>
  </si>
  <si>
    <t>WESTBURY ROAD MEDICAL PRACTICE</t>
  </si>
  <si>
    <t>LEYTONSTONE ROAD MEDICAL CENTRE</t>
  </si>
  <si>
    <t>ESK ROAD - DR VENUGOPAL</t>
  </si>
  <si>
    <t>PLASHET ROAD - DR BASU &amp; PARTNERS</t>
  </si>
  <si>
    <t>UPPER ROAD MEDICAL CENTRE - DR ZAKARIA</t>
  </si>
  <si>
    <t>BALAAM STREET - DR AL-MUDALLAL &amp; PARTNERS</t>
  </si>
  <si>
    <t>SWEDAN LORD LISTER HEALTH CENTRE</t>
  </si>
  <si>
    <t>ROYAL DOCKS MEDICAL CENTRE</t>
  </si>
  <si>
    <t>WOODGRANGE ROAD - DR Y.I PATEL &amp; PARTNERS</t>
  </si>
  <si>
    <t>DR N BHADRA ROMFORD ROAD</t>
  </si>
  <si>
    <t>DR KNIGHT</t>
  </si>
  <si>
    <t>BOLEYN ROAD - DR S RAFIQ</t>
  </si>
  <si>
    <t>DRS.AZAD &amp; AZAD</t>
  </si>
  <si>
    <t>HIGH STREET NORTH - DR G.KUGAPALA &amp; PARTNER</t>
  </si>
  <si>
    <t>NEWHAM TRANSITIONAL PRACTICE</t>
  </si>
  <si>
    <t>KRISHNAMURTHY KATHERINE ROAD</t>
  </si>
  <si>
    <t>YESUFU SUMMIT MEDICAL PRACTICE</t>
  </si>
  <si>
    <t>LANTERN HEALTH-CARPENTERS PRACTICE</t>
  </si>
  <si>
    <t>THE PRACTICE ALBERT ROAD</t>
  </si>
  <si>
    <t>LIBERTY BRIDGE ROAD PRACTICE</t>
  </si>
  <si>
    <t>GANTS HILL MEDICAL CENTRE</t>
  </si>
  <si>
    <t>THE PALMS MEDICAL CENTRE</t>
  </si>
  <si>
    <t>WANSTEAD PLACE SURGERY</t>
  </si>
  <si>
    <t>ILFORD LANE SURGERY</t>
  </si>
  <si>
    <t>THE EASTERN AVENUE MEDICAL CENTRE</t>
  </si>
  <si>
    <t>QUEEN MARY PRACTICE</t>
  </si>
  <si>
    <t>CRANBROOK SURGERY</t>
  </si>
  <si>
    <t>THE REDBRIDGE SURGERY</t>
  </si>
  <si>
    <t>ALDERSBROOK MEDICAL CENTRE</t>
  </si>
  <si>
    <t>THE PRACTICE LOXFORD</t>
  </si>
  <si>
    <t>ALBION HEALTH CENTRE-DR STURT &amp; PARTNERS</t>
  </si>
  <si>
    <t>THE MISSION PRACTICE</t>
  </si>
  <si>
    <t>GOUGH WALK PRACTICE</t>
  </si>
  <si>
    <t>RUSTON STREET CLINIC</t>
  </si>
  <si>
    <t>JUBILEE STREET PRACTICE</t>
  </si>
  <si>
    <t>ST STEPHENS HEALTH CENTRE</t>
  </si>
  <si>
    <t>WHITECHAPEL HEALTH CENTRE - AT MEDICS</t>
  </si>
  <si>
    <t>HARLEY GROVE MEDICAL CENTRE</t>
  </si>
  <si>
    <t>DR D VARMA-BRAYFORD SQUARE</t>
  </si>
  <si>
    <t>STROUTS PLACE MEDICAL CENTRE</t>
  </si>
  <si>
    <t>LIMEHOUSE PRACTICE</t>
  </si>
  <si>
    <t>THE GROVE ROAD SURGERY</t>
  </si>
  <si>
    <t>THE CHRISP STREET HEALTH CENTRE</t>
  </si>
  <si>
    <t>THE WAPPING HEALTH CENTRE</t>
  </si>
  <si>
    <t>THE SPITALFIELDS GMS PRACTICE</t>
  </si>
  <si>
    <t>BETHNAL GREEN HEALTH CENTRE</t>
  </si>
  <si>
    <t>HARFORD HEALTH CENTRE</t>
  </si>
  <si>
    <t>CITY WELLBEING PRACTICE</t>
  </si>
  <si>
    <t>MERCHANT STREET - DR RANA</t>
  </si>
  <si>
    <t>XX PLACE HEALTH CENTRE</t>
  </si>
  <si>
    <t>GLOBE TOWN SURGERY-DR ARNOTT</t>
  </si>
  <si>
    <t>ISLAND MEDICAL CENTRE</t>
  </si>
  <si>
    <t>DOCKLANDS MEDICAL CENTRE</t>
  </si>
  <si>
    <t>STROUDLY WALK HEALTH CENTRE</t>
  </si>
  <si>
    <t>EAST ONE HEALTH</t>
  </si>
  <si>
    <t>TREDEGAR MEDICAL SURGERY</t>
  </si>
  <si>
    <t>ABERFELDY STREET PRACTICE</t>
  </si>
  <si>
    <t>ISLAND HEALTH - DR RICHARDSON &amp; PARTNERS</t>
  </si>
  <si>
    <t>ST. PAUL'S WAY MEDICAL CENTRE</t>
  </si>
  <si>
    <t>THE BLITHEHALE MEDICAL CENTRE</t>
  </si>
  <si>
    <t>ST KATHARINE DOCKS PRACT.- DR S.PATEL</t>
  </si>
  <si>
    <t>HEALTH CENTRE 9 BRICK LANE</t>
  </si>
  <si>
    <t>THE BARKANTINE PRACTICE</t>
  </si>
  <si>
    <t>POLLARD ROW SURGERY</t>
  </si>
  <si>
    <t>ST ANDREWS HEALTH CENTRE</t>
  </si>
  <si>
    <t>DR JOHN &amp; PARTNERS - THE FIRS</t>
  </si>
  <si>
    <t>DR TELESZ &amp; PARTNERS - HANDSWORTH MEDICAL PRACTICE</t>
  </si>
  <si>
    <t>DR OREMAKINDE - THE PENRYHN SURGERY</t>
  </si>
  <si>
    <t>DR S PHILLIPS &amp; DR M PATEL</t>
  </si>
  <si>
    <t>THE MANOR PRACTICE</t>
  </si>
  <si>
    <t>DR ORAELOSI &amp; PARTNERS - THE ECCLESBOURNE PRACTICE</t>
  </si>
  <si>
    <t>DR S AHMED - FOREST SURGERY</t>
  </si>
  <si>
    <t>DR SHEIKH &amp; PARTNERS - QUEENS ROAD MEDICAL CENTRE</t>
  </si>
  <si>
    <t>DR K ASWANI - THE ALLUM MEDICAL CENTRE</t>
  </si>
  <si>
    <t>DR SM ALI - SMA MEDICAL CENTRE</t>
  </si>
  <si>
    <t>DR T KALRA - CRAWLEY ROAD MEDICAL CENTRE</t>
  </si>
  <si>
    <t>DR S KUMAR - HIGH ROAD SURGERY</t>
  </si>
  <si>
    <t>DR O UDUKU - BRUNNER ROAD MEDICAL CENTRE</t>
  </si>
  <si>
    <t>ST JAMES MEDICAL PRACTICE LTD</t>
  </si>
  <si>
    <t>DR MR SHAH &amp; PARTNERS</t>
  </si>
  <si>
    <t>DR ZAMORA-EGUILUZ - LEYTON GREEN NEIGHBOURHOOD H S</t>
  </si>
  <si>
    <t>DR KAPOOR &amp; PARTNER - LEYTON HEALTHCARE</t>
  </si>
  <si>
    <t>DR CAVE &amp; PARTNERS - THE RIDGEWAY SURGERY</t>
  </si>
  <si>
    <t>DR RP DHITAL - DR DHITAL PRACTICE</t>
  </si>
  <si>
    <t>DR ZADOO &amp; PARTNER - THE LYNDHURST SURGERY</t>
  </si>
  <si>
    <t>DR S COONEY - ADDISON ROAD MEDICAL PRACTICE</t>
  </si>
  <si>
    <t>DR GRENVILLE - THE OLD CHURCH SURGERY</t>
  </si>
  <si>
    <t>DR M MOHAMED - GREEN MAN MEDICAL CENTRE</t>
  </si>
  <si>
    <t>LL MEDICAL CARE LTD</t>
  </si>
  <si>
    <t>DR D SHANTIR - DR SHANTIR PRACTICE</t>
  </si>
  <si>
    <t>CHURCHILL HEALTHCARE</t>
  </si>
  <si>
    <t>DR ME DADABHOY - THE MIRCOFACULTY</t>
  </si>
  <si>
    <t>WALTHAM FOREST COMMUNITY AND FHS LTD</t>
  </si>
  <si>
    <t>DR L ALI - LIME TREE SURGERY</t>
  </si>
  <si>
    <t>DR SS KUMAR - LARKSHALL MEDICAL CENTRE</t>
  </si>
  <si>
    <t>HARROW ROAD GP PRACTICE</t>
  </si>
  <si>
    <t>DR RK GUPTA &amp; PARTNER - HIGHAM HILL MEDICAL CENTRE</t>
  </si>
  <si>
    <t>DR J BAILEY - DR BAILEY PRACTICE</t>
  </si>
  <si>
    <t>DR HARIHARAN  - FRANCIS ROAD MEDICAL CENTRE</t>
  </si>
  <si>
    <t>DR D DRAKE - KINGSHEAD MEDICAL PRACTICE</t>
  </si>
  <si>
    <t>DR T KIYANI - KIYANI MEDICAL PRACTICE</t>
  </si>
  <si>
    <t>DR SHARMA - LANGTHORNE SHARMA FAMILY PRACTICE</t>
  </si>
  <si>
    <t>DR H SWEDAN - CLAREMONT MEDICAL CENTRE</t>
  </si>
  <si>
    <t>DR A SUDDERUDDIN - HAMPTON MEDICAL CENTRE</t>
  </si>
  <si>
    <t>VICARAGE ROAD MEDICAL CENTRE</t>
  </si>
  <si>
    <t>CHINGFORD MEDICAL PRACTICE</t>
  </si>
  <si>
    <t>FOREST COMMUNITY HEALTH</t>
  </si>
  <si>
    <t>Please enter your Practice Code:</t>
  </si>
  <si>
    <t>Back to Welcome Page</t>
  </si>
  <si>
    <t xml:space="preserve">Claim Period </t>
  </si>
  <si>
    <t>A</t>
  </si>
  <si>
    <t>B</t>
  </si>
  <si>
    <t>C</t>
  </si>
  <si>
    <r>
      <rPr>
        <b/>
        <sz val="11"/>
        <color indexed="10"/>
        <rFont val="Arial"/>
        <family val="2"/>
      </rPr>
      <t xml:space="preserve">
</t>
    </r>
    <r>
      <rPr>
        <b/>
        <sz val="11"/>
        <color indexed="12"/>
        <rFont val="Arial"/>
        <family val="2"/>
      </rPr>
      <t xml:space="preserve">For practices that do not make up their required weekly extended hours, a proportional deduction from their payment will be made.  Practices whose extended hours fall on a public holiday, will be given the opportunity to make these up within three months of the date the session was missed.  Where sessions are missed at other times the same rule applies.
Practices that are unable to make up their hours due to exceptional circumstances should contact NHS England.
</t>
    </r>
    <r>
      <rPr>
        <b/>
        <u/>
        <sz val="11"/>
        <color indexed="12"/>
        <rFont val="Arial"/>
        <family val="2"/>
      </rPr>
      <t>Please ensure that the table at the bottom of this sheet is completed if unable to make up any extended hours within the current quarter</t>
    </r>
    <r>
      <rPr>
        <b/>
        <sz val="11"/>
        <color indexed="12"/>
        <rFont val="Arial"/>
        <family val="2"/>
      </rPr>
      <t>.</t>
    </r>
    <r>
      <rPr>
        <b/>
        <u/>
        <sz val="11"/>
        <color indexed="12"/>
        <rFont val="Arial"/>
        <family val="2"/>
      </rPr>
      <t xml:space="preserve">
</t>
    </r>
    <r>
      <rPr>
        <b/>
        <sz val="11"/>
        <color indexed="12"/>
        <rFont val="Arial"/>
        <family val="2"/>
      </rPr>
      <t>If a practice wishes to change any aspect of the agreement that they entered into at the beginning of the year e.g. in relation to the days of the week that extended hours are offered or the proportion of GP and nurse appointments these should be discussed with NHS England before changes are made.</t>
    </r>
    <r>
      <rPr>
        <b/>
        <u/>
        <sz val="11"/>
        <color indexed="12"/>
        <rFont val="Arial"/>
        <family val="2"/>
      </rPr>
      <t xml:space="preserve">
</t>
    </r>
    <r>
      <rPr>
        <sz val="11"/>
        <rFont val="Arial"/>
        <family val="2"/>
      </rPr>
      <t xml:space="preserve">(Please note </t>
    </r>
    <r>
      <rPr>
        <u/>
        <sz val="11"/>
        <rFont val="Arial"/>
        <family val="2"/>
      </rPr>
      <t>only</t>
    </r>
    <r>
      <rPr>
        <sz val="11"/>
        <rFont val="Arial"/>
        <family val="2"/>
      </rPr>
      <t xml:space="preserve"> cells highlighted in </t>
    </r>
    <r>
      <rPr>
        <b/>
        <sz val="11"/>
        <color indexed="51"/>
        <rFont val="Arial"/>
        <family val="2"/>
      </rPr>
      <t>yellow</t>
    </r>
    <r>
      <rPr>
        <sz val="11"/>
        <rFont val="Arial"/>
        <family val="2"/>
      </rPr>
      <t xml:space="preserve"> require input)</t>
    </r>
  </si>
  <si>
    <r>
      <t xml:space="preserve">Please ensure that the individual validation reports are sent as excel attachments accompanying this claim form by email to the Area Team. Claim forms </t>
    </r>
    <r>
      <rPr>
        <b/>
        <u/>
        <sz val="16"/>
        <color indexed="8"/>
        <rFont val="Arial"/>
        <family val="2"/>
      </rPr>
      <t>without</t>
    </r>
    <r>
      <rPr>
        <b/>
        <sz val="16"/>
        <color indexed="8"/>
        <rFont val="Arial"/>
        <family val="2"/>
      </rPr>
      <t xml:space="preserve"> validation reports will not be processed.
Please note </t>
    </r>
    <r>
      <rPr>
        <b/>
        <u/>
        <sz val="16"/>
        <color indexed="8"/>
        <rFont val="Arial"/>
        <family val="2"/>
      </rPr>
      <t>only</t>
    </r>
    <r>
      <rPr>
        <b/>
        <sz val="16"/>
        <color indexed="8"/>
        <rFont val="Arial"/>
        <family val="2"/>
      </rPr>
      <t xml:space="preserve"> cells highlighted in yellow require input.</t>
    </r>
  </si>
  <si>
    <t>Please note only cells highlighted in yellow require input.</t>
  </si>
  <si>
    <t>Dr Rahman &amp; Tsoi</t>
  </si>
  <si>
    <t>CLAYHALL GROUP PRACTICE</t>
  </si>
  <si>
    <t>HAIDERIAN MEDICAL CENTRE</t>
  </si>
  <si>
    <t>NEL Primary Care Team</t>
  </si>
  <si>
    <t>RAW PRACTICE LIST SIZE Apr 2019</t>
  </si>
  <si>
    <t>List Size @ 1st April 2019:</t>
  </si>
  <si>
    <r>
      <rPr>
        <b/>
        <sz val="10"/>
        <rFont val="Arial"/>
        <family val="2"/>
      </rPr>
      <t>2019-20</t>
    </r>
    <r>
      <rPr>
        <sz val="10"/>
        <rFont val="Arial"/>
        <family val="2"/>
      </rPr>
      <t xml:space="preserve"> Weekly Schedule</t>
    </r>
  </si>
  <si>
    <r>
      <t xml:space="preserve">Of which, at </t>
    </r>
    <r>
      <rPr>
        <b/>
        <u/>
        <sz val="14"/>
        <color indexed="56"/>
        <rFont val="Arial"/>
        <family val="2"/>
      </rPr>
      <t>level 2</t>
    </r>
  </si>
  <si>
    <t>Please note below figures will be a total of inputted below</t>
  </si>
  <si>
    <r>
      <t xml:space="preserve">Of which, at </t>
    </r>
    <r>
      <rPr>
        <b/>
        <u/>
        <sz val="14"/>
        <color indexed="56"/>
        <rFont val="Arial"/>
        <family val="2"/>
      </rPr>
      <t>level 3 (Provided by Level 3 accredited GPs only for low-risk Basel Cell Carcinomas- BCCs)</t>
    </r>
  </si>
  <si>
    <t>YES</t>
  </si>
  <si>
    <t>NO</t>
  </si>
  <si>
    <t>PLEASE SELECT YES OR NO</t>
  </si>
  <si>
    <t>LEVEL 1</t>
  </si>
  <si>
    <t>LEVEL 2</t>
  </si>
  <si>
    <t>LEVEL 3</t>
  </si>
  <si>
    <t>PLEASE SELECT LEVEL</t>
  </si>
  <si>
    <t xml:space="preserve">NHS Barking And Dagenham </t>
  </si>
  <si>
    <t xml:space="preserve">NHS Havering </t>
  </si>
  <si>
    <t xml:space="preserve">NHS City And Hackney </t>
  </si>
  <si>
    <t xml:space="preserve">NHS Newham </t>
  </si>
  <si>
    <t xml:space="preserve">NHS Tower Hamlets </t>
  </si>
  <si>
    <t xml:space="preserve">NHS Waltham Forest </t>
  </si>
  <si>
    <t xml:space="preserve">NHS Redbridge </t>
  </si>
  <si>
    <t>Borough</t>
  </si>
  <si>
    <t xml:space="preserve">Borough: </t>
  </si>
  <si>
    <t>nelondon.primarycareclaims@nhs.net</t>
  </si>
  <si>
    <t xml:space="preserve">CRANHAM VILLAGE SURGERY </t>
  </si>
  <si>
    <t>NORTH STREET MEDICAL CARE</t>
  </si>
  <si>
    <t>ST EDWARDS MEDICAL CENTRE</t>
  </si>
  <si>
    <t>CENTRAL PARK SURGERY</t>
  </si>
  <si>
    <t xml:space="preserve">UPSTAIRS SURGERY </t>
  </si>
  <si>
    <t xml:space="preserve">THE NEW MEDICAL CENTRE </t>
  </si>
  <si>
    <t>HIGH STREET SURGERY (DR PERVEZ)</t>
  </si>
  <si>
    <t xml:space="preserve">RUSH GREEN MC (DR B BEHESHTI) </t>
  </si>
  <si>
    <t xml:space="preserve">RUSH GREEN MC (DR POOLOGANATHAN) </t>
  </si>
  <si>
    <t>HORNCHURCH HEALTHCARE</t>
  </si>
  <si>
    <t>SOUTH HORNCHURCH MEDICAL PRACTICE</t>
  </si>
  <si>
    <t xml:space="preserve">SUTTONS AVENUE SURGERY </t>
  </si>
  <si>
    <t>THE UPMINSTER BRIDGE SURGERY (DR O'MOORE)</t>
  </si>
  <si>
    <t>RAINHAM HEALTH CENTRE</t>
  </si>
  <si>
    <t>THE MODERN MEDICAL CENTRE</t>
  </si>
  <si>
    <t>Ingrebourne Medical Centre</t>
  </si>
  <si>
    <t>AbbaMoor Surgery</t>
  </si>
  <si>
    <t>Straight Road Surgery</t>
  </si>
  <si>
    <t>Avon Road Surgery</t>
  </si>
  <si>
    <t>Chadwell Heath Health Centre (DR A PATEL)</t>
  </si>
  <si>
    <t>THE FOREST EDGE PRACTICE</t>
  </si>
  <si>
    <t>FULLWELL CROSS MEDICAL CENTRE</t>
  </si>
  <si>
    <t>Rydal Group Practice</t>
  </si>
  <si>
    <t>THE BROADWAY SURGERY</t>
  </si>
  <si>
    <t>GLEBELANDS PRACTICE</t>
  </si>
  <si>
    <t>ILFORD MEDICAL CENTRE</t>
  </si>
  <si>
    <t>THE EVERGREEN SURGERY</t>
  </si>
  <si>
    <t>OAKTREE MED PRACTICE</t>
  </si>
  <si>
    <t>CHADWELL HEATH SURGERY</t>
  </si>
  <si>
    <t>GOODMAYES MEDICAL PRACTICE</t>
  </si>
  <si>
    <t>BALFOUR ROAD SURGERY</t>
  </si>
  <si>
    <t>THE WILLOWS PRACTICE</t>
  </si>
  <si>
    <t>NEWBURY GROUP PRACTICE</t>
  </si>
  <si>
    <t>THE ELMHURST PRACTICE</t>
  </si>
  <si>
    <t>SOUTHDENE SUREGERY</t>
  </si>
  <si>
    <t>KENWOOD GARDENS MEDICAL CENTRE</t>
  </si>
  <si>
    <t>HAINAULT SURGERY</t>
  </si>
  <si>
    <t>GOODMAYES MEDICAL CENTRE</t>
  </si>
  <si>
    <t>THE FULLWELL AVENUE SURGERY</t>
  </si>
  <si>
    <t>HEATHCOTE PRIMARY CARE CENTRE</t>
  </si>
  <si>
    <t>SEVEN KINGS PRACTICE</t>
  </si>
  <si>
    <t>THE SHRUBBERIES MEDICAL CENTRE</t>
  </si>
  <si>
    <t>CASTLETON ROAD HEALTH CENTRE</t>
  </si>
  <si>
    <t>THE DRIVE SURGERY</t>
  </si>
  <si>
    <t>YORK ROAD SURGERY</t>
  </si>
  <si>
    <t>MATHUKIA'S SURGERY</t>
  </si>
  <si>
    <t>ST CLEMENTS SURGERY</t>
  </si>
  <si>
    <t>FENCEPIECE ROAD MEDICAL CENTRE</t>
  </si>
  <si>
    <t>THE DOCTORS HOUSE</t>
  </si>
  <si>
    <t>GROVE SURGERY</t>
  </si>
  <si>
    <t>GRANVILLE MEDICAL CENTRE</t>
  </si>
  <si>
    <t xml:space="preserve">Halbutt Street Surgery </t>
  </si>
  <si>
    <t>Church Elm Lane Medical Centre</t>
  </si>
  <si>
    <t>Hedgemans Surgery</t>
  </si>
  <si>
    <t>St Albans Surgery</t>
  </si>
  <si>
    <t>Julia Engwell Health Centre</t>
  </si>
  <si>
    <t>Faircross Health Centre (DR P PRASAD)</t>
  </si>
  <si>
    <t xml:space="preserve">Victoria Medical Centre </t>
  </si>
  <si>
    <t>Valence Medical Centre</t>
  </si>
  <si>
    <t>Aurora Medcare</t>
  </si>
  <si>
    <t>Laburnum Health Centre</t>
  </si>
  <si>
    <t>Marks Gate Health Centre</t>
  </si>
  <si>
    <t>The White House</t>
  </si>
  <si>
    <t xml:space="preserve">Dewey Practice </t>
  </si>
  <si>
    <t>HEATHWAY MEDICAL CENTRE</t>
  </si>
  <si>
    <t>Gables Surgery</t>
  </si>
  <si>
    <t>Dr Gupta &amp; Partners</t>
  </si>
  <si>
    <t xml:space="preserve">Becontree Medical Centre </t>
  </si>
  <si>
    <t>Parkview Medical Centre</t>
  </si>
  <si>
    <t>The Surgery - Dr Arif</t>
  </si>
  <si>
    <t>Broad Street Medical Practice</t>
  </si>
  <si>
    <t>The Oval Practice</t>
  </si>
  <si>
    <t>Porters Avenue Doctors Surgery</t>
  </si>
  <si>
    <t>The Newham Vicarage Practice</t>
  </si>
  <si>
    <t>SINNOTT MEDICAL CENTRE</t>
  </si>
  <si>
    <t>Harlow Road Surgery</t>
  </si>
  <si>
    <r>
      <t xml:space="preserve">Are you a referral practice for the Minor Surgery DES (select YES or NO in drop down list below. If </t>
    </r>
    <r>
      <rPr>
        <b/>
        <u/>
        <sz val="16"/>
        <color rgb="FF1F497D"/>
        <rFont val="Arial"/>
        <family val="2"/>
      </rPr>
      <t>YES</t>
    </r>
    <r>
      <rPr>
        <b/>
        <sz val="16"/>
        <color rgb="FF1F497D"/>
        <rFont val="Arial"/>
        <family val="2"/>
      </rPr>
      <t>, please also select level)</t>
    </r>
  </si>
  <si>
    <t>Please select below to complete</t>
  </si>
  <si>
    <t>2024/25</t>
  </si>
  <si>
    <r>
      <rPr>
        <b/>
        <sz val="12"/>
        <rFont val="Arial"/>
        <family val="2"/>
      </rPr>
      <t>This is the quarterly claim form for the Minor Surgery DES financial year 2024-25.
Guidance to complete form:</t>
    </r>
    <r>
      <rPr>
        <sz val="10"/>
        <rFont val="Arial"/>
        <family val="2"/>
      </rPr>
      <t xml:space="preserve">
1. Enter your Practice code in section A. Once entered the sheet will generate your practice details throughout the claim form.
2. Select which quarter of claim form using the dropdown menu in section B.
3. Select which DES you wish to claim for in section C. 
4. Complete required claim and send via email to Area team listed below.
Each claim form contains an orange box entitled 'back to welcome page'. Please select if you wish to return to the welcome page.
Please note only cells highlighted in yellow require your input.
The following are the deadline dates for claim form submissions to be returned to the area team, so that we can ensure validated payments are processed for the quarterly payment run:
</t>
    </r>
    <r>
      <rPr>
        <b/>
        <sz val="10"/>
        <rFont val="Arial"/>
        <family val="2"/>
      </rPr>
      <t>• Quarter 1- 10th July 2024
• Quarter 2- 10th October 2024
• Quarter 3- 10th January 2025
• Quarter 4- 10th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</si>
</sst>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4" formatCode="_-&quot;£&quot;* #,##0.00_-;\-&quot;£&quot;* #,##0.00_-;_-&quot;£&quot;* &quot;-&quot;??_-;_-@_-"/>
    <numFmt numFmtId="164" formatCode="[$-809]dd\ mmmm\ yyyy;@"/>
    <numFmt numFmtId="165" formatCode="dd\ mmm"/>
    <numFmt numFmtId="166" formatCode="mmm\-yyyy"/>
    <numFmt numFmtId="167" formatCode="0_ ;[Red]\-0\ "/>
    <numFmt numFmtId="168" formatCode="h:mm"/>
    <numFmt numFmtId="169" formatCode="&quot;= &quot;h&quot; Hrs &quot;mm&quot; Mins&quot;"/>
    <numFmt numFmtId="170" formatCode="0.00&quot; Hrs&quot;"/>
    <numFmt numFmtId="171" formatCode="&quot;£&quot;#,##0.00"/>
  </numFmts>
  <fonts count="94" x14ac:knownFonts="1">
    <font>
      <sz val="10"/>
      <name val="Arial"/>
    </font>
    <font>
      <sz val="11"/>
      <color theme="1"/>
      <name val="Calibri"/>
      <family val="2"/>
      <scheme val="minor"/>
    </font>
    <font>
      <sz val="8"/>
      <name val="Arial"/>
      <family val="2"/>
    </font>
    <font>
      <b/>
      <sz val="10"/>
      <name val="Arial"/>
      <family val="2"/>
    </font>
    <font>
      <b/>
      <sz val="11"/>
      <name val="Arial"/>
      <family val="2"/>
    </font>
    <font>
      <b/>
      <sz val="14"/>
      <name val="Arial"/>
      <family val="2"/>
    </font>
    <font>
      <sz val="11"/>
      <name val="Arial"/>
      <family val="2"/>
    </font>
    <font>
      <b/>
      <sz val="18"/>
      <name val="Arial"/>
      <family val="2"/>
    </font>
    <font>
      <b/>
      <sz val="12"/>
      <name val="Arial"/>
      <family val="2"/>
    </font>
    <font>
      <sz val="12"/>
      <name val="Arial"/>
      <family val="2"/>
    </font>
    <font>
      <sz val="14"/>
      <name val="Arial"/>
      <family val="2"/>
    </font>
    <font>
      <b/>
      <u/>
      <sz val="14"/>
      <name val="Arial"/>
      <family val="2"/>
    </font>
    <font>
      <sz val="10"/>
      <name val="Arial"/>
      <family val="2"/>
    </font>
    <font>
      <sz val="8"/>
      <color indexed="81"/>
      <name val="Tahoma"/>
      <family val="2"/>
    </font>
    <font>
      <i/>
      <sz val="10"/>
      <name val="Arial"/>
      <family val="2"/>
    </font>
    <font>
      <b/>
      <u/>
      <sz val="11"/>
      <name val="Arial"/>
      <family val="2"/>
    </font>
    <font>
      <b/>
      <sz val="16"/>
      <name val="Arial"/>
      <family val="2"/>
    </font>
    <font>
      <b/>
      <sz val="11"/>
      <color indexed="10"/>
      <name val="Arial"/>
      <family val="2"/>
    </font>
    <font>
      <b/>
      <sz val="11"/>
      <color indexed="12"/>
      <name val="Arial"/>
      <family val="2"/>
    </font>
    <font>
      <b/>
      <u/>
      <sz val="11"/>
      <color indexed="12"/>
      <name val="Arial"/>
      <family val="2"/>
    </font>
    <font>
      <u/>
      <sz val="11"/>
      <name val="Arial"/>
      <family val="2"/>
    </font>
    <font>
      <b/>
      <sz val="11"/>
      <color indexed="51"/>
      <name val="Arial"/>
      <family val="2"/>
    </font>
    <font>
      <sz val="12"/>
      <name val="Wingdings"/>
      <charset val="2"/>
    </font>
    <font>
      <sz val="10"/>
      <name val="Arial"/>
      <family val="2"/>
    </font>
    <font>
      <b/>
      <sz val="22"/>
      <name val="Arial"/>
      <family val="2"/>
    </font>
    <font>
      <b/>
      <u/>
      <sz val="18"/>
      <color indexed="8"/>
      <name val="Calibri"/>
      <family val="2"/>
    </font>
    <font>
      <b/>
      <sz val="18"/>
      <color indexed="8"/>
      <name val="Calibri"/>
      <family val="2"/>
    </font>
    <font>
      <b/>
      <sz val="14"/>
      <color indexed="56"/>
      <name val="Arial"/>
      <family val="2"/>
    </font>
    <font>
      <sz val="14"/>
      <color indexed="56"/>
      <name val="Arial"/>
      <family val="2"/>
    </font>
    <font>
      <sz val="20"/>
      <name val="Arial"/>
      <family val="2"/>
    </font>
    <font>
      <b/>
      <sz val="14"/>
      <color indexed="8"/>
      <name val="Arial"/>
      <family val="2"/>
    </font>
    <font>
      <b/>
      <u/>
      <sz val="14"/>
      <color indexed="8"/>
      <name val="Arial"/>
      <family val="2"/>
    </font>
    <font>
      <b/>
      <sz val="12"/>
      <color indexed="56"/>
      <name val="Arial"/>
      <family val="2"/>
    </font>
    <font>
      <sz val="12"/>
      <color indexed="56"/>
      <name val="Arial"/>
      <family val="2"/>
    </font>
    <font>
      <u/>
      <sz val="12"/>
      <color indexed="56"/>
      <name val="Arial"/>
      <family val="2"/>
    </font>
    <font>
      <sz val="11"/>
      <name val="Calibri"/>
      <family val="2"/>
    </font>
    <font>
      <b/>
      <sz val="22"/>
      <name val="Calibri"/>
      <family val="2"/>
    </font>
    <font>
      <sz val="9"/>
      <color indexed="81"/>
      <name val="Tahoma"/>
      <family val="2"/>
    </font>
    <font>
      <b/>
      <sz val="9"/>
      <color indexed="81"/>
      <name val="Tahoma"/>
      <family val="2"/>
    </font>
    <font>
      <b/>
      <sz val="20"/>
      <name val="Arial"/>
      <family val="2"/>
    </font>
    <font>
      <b/>
      <u/>
      <sz val="16"/>
      <color indexed="8"/>
      <name val="Arial"/>
      <family val="2"/>
    </font>
    <font>
      <b/>
      <sz val="16"/>
      <color indexed="8"/>
      <name val="Arial"/>
      <family val="2"/>
    </font>
    <font>
      <b/>
      <u/>
      <sz val="14"/>
      <color indexed="56"/>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rgb="FF009900"/>
      <name val="Arial"/>
      <family val="2"/>
    </font>
    <font>
      <sz val="18"/>
      <color rgb="FF1F497D"/>
      <name val="Arial"/>
      <family val="2"/>
    </font>
    <font>
      <sz val="11"/>
      <color rgb="FF000000"/>
      <name val="Calibri"/>
      <family val="2"/>
    </font>
    <font>
      <sz val="11"/>
      <color theme="1"/>
      <name val="Calibri"/>
      <family val="2"/>
    </font>
    <font>
      <sz val="14"/>
      <color rgb="FF16365C"/>
      <name val="Arial"/>
      <family val="2"/>
    </font>
    <font>
      <sz val="10"/>
      <color rgb="FF1F497D"/>
      <name val="Arial"/>
      <family val="2"/>
    </font>
    <font>
      <b/>
      <u/>
      <sz val="18"/>
      <color rgb="FF000000"/>
      <name val="Calibri"/>
      <family val="2"/>
    </font>
    <font>
      <sz val="18"/>
      <color rgb="FF000000"/>
      <name val="Calibri"/>
      <family val="2"/>
    </font>
    <font>
      <sz val="10"/>
      <color rgb="FF16365C"/>
      <name val="Arial"/>
      <family val="2"/>
    </font>
    <font>
      <sz val="14"/>
      <color rgb="FF1F497D"/>
      <name val="Arial"/>
      <family val="2"/>
    </font>
    <font>
      <sz val="11"/>
      <color rgb="FF1F497D"/>
      <name val="Calibri"/>
      <family val="2"/>
    </font>
    <font>
      <b/>
      <sz val="14"/>
      <color rgb="FF000000"/>
      <name val="Arial"/>
      <family val="2"/>
    </font>
    <font>
      <b/>
      <sz val="20"/>
      <color rgb="FF000000"/>
      <name val="Arial"/>
      <family val="2"/>
    </font>
    <font>
      <u/>
      <sz val="12"/>
      <color rgb="FF0000FF"/>
      <name val="Arial"/>
      <family val="2"/>
    </font>
    <font>
      <b/>
      <sz val="28"/>
      <color rgb="FF000000"/>
      <name val="Calibri"/>
      <family val="2"/>
    </font>
    <font>
      <b/>
      <sz val="16"/>
      <color rgb="FF00B0F0"/>
      <name val="Calibri"/>
      <family val="2"/>
    </font>
    <font>
      <sz val="11"/>
      <color theme="0"/>
      <name val="Calibri"/>
      <family val="2"/>
    </font>
    <font>
      <sz val="16"/>
      <color rgb="FF000000"/>
      <name val="Calibri"/>
      <family val="2"/>
    </font>
    <font>
      <sz val="16"/>
      <color theme="0"/>
      <name val="Calibri"/>
      <family val="2"/>
    </font>
    <font>
      <b/>
      <sz val="20"/>
      <color rgb="FF1F497D"/>
      <name val="Arial"/>
      <family val="2"/>
    </font>
    <font>
      <b/>
      <sz val="11"/>
      <color rgb="FF1F497D"/>
      <name val="Arial"/>
      <family val="2"/>
    </font>
    <font>
      <sz val="16"/>
      <color rgb="FF1F497D"/>
      <name val="Arial"/>
      <family val="2"/>
    </font>
    <font>
      <b/>
      <u/>
      <sz val="24"/>
      <color rgb="FF0000FF"/>
      <name val="Arial"/>
      <family val="2"/>
    </font>
    <font>
      <b/>
      <sz val="8"/>
      <color rgb="FF0000FF"/>
      <name val="Arial"/>
      <family val="2"/>
    </font>
    <font>
      <b/>
      <sz val="14"/>
      <color theme="1"/>
      <name val="Arial"/>
      <family val="2"/>
    </font>
    <font>
      <b/>
      <sz val="18"/>
      <color rgb="FF1F497D"/>
      <name val="Arial"/>
      <family val="2"/>
    </font>
    <font>
      <b/>
      <u/>
      <sz val="22"/>
      <color rgb="FFFF0000"/>
      <name val="Arial"/>
      <family val="2"/>
    </font>
    <font>
      <b/>
      <sz val="12"/>
      <color rgb="FFFFFF00"/>
      <name val="Arial"/>
      <family val="2"/>
    </font>
    <font>
      <sz val="12"/>
      <color rgb="FF1F497D"/>
      <name val="Arial"/>
      <family val="2"/>
    </font>
    <font>
      <b/>
      <u/>
      <sz val="22"/>
      <color rgb="FFFF0000"/>
      <name val="Calibri"/>
      <family val="2"/>
    </font>
    <font>
      <b/>
      <sz val="16"/>
      <color rgb="FF1F497D"/>
      <name val="Arial"/>
      <family val="2"/>
    </font>
    <font>
      <b/>
      <u/>
      <sz val="26"/>
      <color rgb="FF0000FF"/>
      <name val="Arial"/>
      <family val="2"/>
    </font>
    <font>
      <b/>
      <u/>
      <sz val="16"/>
      <color rgb="FF1F497D"/>
      <name val="Arial"/>
      <family val="2"/>
    </font>
  </fonts>
  <fills count="5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FFF99"/>
        <bgColor rgb="FF000000"/>
      </patternFill>
    </fill>
    <fill>
      <patternFill patternType="solid">
        <fgColor rgb="FFFFC000"/>
        <bgColor rgb="FF000000"/>
      </patternFill>
    </fill>
    <fill>
      <patternFill patternType="solid">
        <fgColor rgb="FFD8E4BC"/>
        <bgColor rgb="FF000000"/>
      </patternFill>
    </fill>
    <fill>
      <patternFill patternType="solid">
        <fgColor rgb="FF8EDAB4"/>
        <bgColor indexed="64"/>
      </patternFill>
    </fill>
    <fill>
      <patternFill patternType="solid">
        <fgColor rgb="FFFFFF66"/>
        <bgColor indexed="64"/>
      </patternFill>
    </fill>
    <fill>
      <patternFill patternType="solid">
        <fgColor theme="9"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bgColor indexed="64"/>
      </patternFill>
    </fill>
    <fill>
      <patternFill patternType="solid">
        <fgColor rgb="FF3366FF"/>
        <bgColor rgb="FF000000"/>
      </patternFill>
    </fill>
    <fill>
      <patternFill patternType="solid">
        <fgColor theme="8" tint="0.59999389629810485"/>
        <bgColor indexed="64"/>
      </patternFill>
    </fill>
    <fill>
      <patternFill patternType="solid">
        <fgColor rgb="FFFF0000"/>
        <bgColor indexed="64"/>
      </patternFill>
    </fill>
    <fill>
      <patternFill patternType="solid">
        <fgColor rgb="FF0070C0"/>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1F497D"/>
      </left>
      <right style="thin">
        <color rgb="FF1F497D"/>
      </right>
      <top style="thin">
        <color rgb="FF1F497D"/>
      </top>
      <bottom style="thin">
        <color rgb="FF1F497D"/>
      </bottom>
      <diagonal/>
    </border>
    <border>
      <left style="medium">
        <color rgb="FF1F497D"/>
      </left>
      <right style="medium">
        <color rgb="FF1F497D"/>
      </right>
      <top style="medium">
        <color rgb="FF1F497D"/>
      </top>
      <bottom style="medium">
        <color rgb="FF1F497D"/>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thin">
        <color indexed="64"/>
      </left>
      <right/>
      <top style="thick">
        <color rgb="FFFFFF00"/>
      </top>
      <bottom/>
      <diagonal/>
    </border>
    <border>
      <left/>
      <right/>
      <top style="thick">
        <color rgb="FFFFFF00"/>
      </top>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48">
    <xf numFmtId="0" fontId="0" fillId="0" borderId="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5" fillId="27" borderId="0" applyNumberFormat="0" applyBorder="0" applyAlignment="0" applyProtection="0"/>
    <xf numFmtId="0" fontId="46" fillId="28" borderId="48" applyNumberFormat="0" applyAlignment="0" applyProtection="0"/>
    <xf numFmtId="0" fontId="47" fillId="29" borderId="49" applyNumberFormat="0" applyAlignment="0" applyProtection="0"/>
    <xf numFmtId="44" fontId="23" fillId="0" borderId="0" applyFont="0" applyFill="0" applyBorder="0" applyAlignment="0" applyProtection="0"/>
    <xf numFmtId="44" fontId="12" fillId="0" borderId="0" applyFont="0" applyFill="0" applyBorder="0" applyAlignment="0" applyProtection="0"/>
    <xf numFmtId="0" fontId="48" fillId="0" borderId="0" applyNumberFormat="0" applyFill="0" applyBorder="0" applyAlignment="0" applyProtection="0"/>
    <xf numFmtId="0" fontId="49" fillId="30" borderId="0" applyNumberFormat="0" applyBorder="0" applyAlignment="0" applyProtection="0"/>
    <xf numFmtId="0" fontId="50" fillId="0" borderId="50" applyNumberFormat="0" applyFill="0" applyAlignment="0" applyProtection="0"/>
    <xf numFmtId="0" fontId="51" fillId="0" borderId="51" applyNumberFormat="0" applyFill="0" applyAlignment="0" applyProtection="0"/>
    <xf numFmtId="0" fontId="52" fillId="0" borderId="52"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31" borderId="48" applyNumberFormat="0" applyAlignment="0" applyProtection="0"/>
    <xf numFmtId="0" fontId="55" fillId="0" borderId="53" applyNumberFormat="0" applyFill="0" applyAlignment="0" applyProtection="0"/>
    <xf numFmtId="0" fontId="56" fillId="32" borderId="0" applyNumberFormat="0" applyBorder="0" applyAlignment="0" applyProtection="0"/>
    <xf numFmtId="0" fontId="43" fillId="0" borderId="0"/>
    <xf numFmtId="0" fontId="43" fillId="0" borderId="0"/>
    <xf numFmtId="0" fontId="12" fillId="0" borderId="0"/>
    <xf numFmtId="0" fontId="43" fillId="33" borderId="54" applyNumberFormat="0" applyFont="0" applyAlignment="0" applyProtection="0"/>
    <xf numFmtId="0" fontId="57" fillId="28" borderId="55" applyNumberFormat="0" applyAlignment="0" applyProtection="0"/>
    <xf numFmtId="0" fontId="58" fillId="0" borderId="0" applyNumberFormat="0" applyFill="0" applyBorder="0" applyAlignment="0" applyProtection="0"/>
    <xf numFmtId="0" fontId="59" fillId="0" borderId="56" applyNumberFormat="0" applyFill="0" applyAlignment="0" applyProtection="0"/>
    <xf numFmtId="0" fontId="60" fillId="0" borderId="0" applyNumberFormat="0" applyFill="0" applyBorder="0" applyAlignment="0" applyProtection="0"/>
  </cellStyleXfs>
  <cellXfs count="278">
    <xf numFmtId="0" fontId="0" fillId="0" borderId="0" xfId="0"/>
    <xf numFmtId="0" fontId="0" fillId="0" borderId="0" xfId="0" applyAlignment="1">
      <alignment vertical="center"/>
    </xf>
    <xf numFmtId="49" fontId="3" fillId="0" borderId="0" xfId="0" applyNumberFormat="1" applyFont="1" applyAlignment="1">
      <alignment horizontal="right" vertical="center"/>
    </xf>
    <xf numFmtId="0" fontId="0" fillId="0" borderId="0" xfId="0" applyAlignment="1">
      <alignment horizontal="center" vertical="center"/>
    </xf>
    <xf numFmtId="2" fontId="6" fillId="34" borderId="1" xfId="0" applyNumberFormat="1" applyFont="1" applyFill="1" applyBorder="1" applyAlignment="1" applyProtection="1">
      <alignment horizontal="center" vertical="center"/>
      <protection locked="0"/>
    </xf>
    <xf numFmtId="0" fontId="6" fillId="34" borderId="2" xfId="0" applyFont="1" applyFill="1" applyBorder="1" applyAlignment="1" applyProtection="1">
      <alignment horizontal="center" vertical="center" wrapText="1"/>
      <protection locked="0"/>
    </xf>
    <xf numFmtId="0" fontId="6"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4"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10" fillId="0" borderId="0" xfId="0" applyFont="1" applyAlignment="1">
      <alignment horizontal="center" vertical="center" wrapText="1"/>
    </xf>
    <xf numFmtId="0" fontId="4" fillId="2" borderId="3" xfId="0" applyFont="1" applyFill="1" applyBorder="1" applyAlignment="1">
      <alignment vertical="center"/>
    </xf>
    <xf numFmtId="0" fontId="12" fillId="2" borderId="0" xfId="0" applyFont="1" applyFill="1" applyAlignment="1">
      <alignment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xf>
    <xf numFmtId="0" fontId="6" fillId="0" borderId="0" xfId="0" applyFont="1" applyAlignment="1">
      <alignment horizontal="center" vertical="center"/>
    </xf>
    <xf numFmtId="0" fontId="4" fillId="2" borderId="0" xfId="0" applyFont="1" applyFill="1" applyAlignment="1">
      <alignment horizontal="center" vertical="center" wrapText="1"/>
    </xf>
    <xf numFmtId="0" fontId="6" fillId="2" borderId="3" xfId="0" applyFont="1" applyFill="1" applyBorder="1" applyAlignment="1">
      <alignment vertical="center"/>
    </xf>
    <xf numFmtId="0" fontId="6" fillId="0" borderId="0" xfId="0" applyFont="1" applyAlignment="1">
      <alignment vertical="center" wrapText="1"/>
    </xf>
    <xf numFmtId="0" fontId="4" fillId="2" borderId="0" xfId="0" applyFont="1" applyFill="1" applyAlignment="1">
      <alignment horizontal="center" vertical="center"/>
    </xf>
    <xf numFmtId="0" fontId="8" fillId="2" borderId="3" xfId="0" applyFont="1" applyFill="1" applyBorder="1" applyAlignment="1">
      <alignment vertical="center"/>
    </xf>
    <xf numFmtId="0" fontId="12" fillId="2" borderId="0" xfId="0" applyFont="1" applyFill="1" applyAlignment="1">
      <alignment vertical="center"/>
    </xf>
    <xf numFmtId="0" fontId="4" fillId="0" borderId="4" xfId="0" applyFont="1" applyBorder="1" applyAlignment="1">
      <alignment horizontal="right" vertical="center"/>
    </xf>
    <xf numFmtId="165" fontId="12" fillId="34" borderId="2" xfId="0" quotePrefix="1" applyNumberFormat="1" applyFont="1" applyFill="1" applyBorder="1" applyAlignment="1" applyProtection="1">
      <alignment horizontal="center" vertical="center"/>
      <protection locked="0"/>
    </xf>
    <xf numFmtId="0" fontId="12" fillId="34" borderId="2" xfId="0" applyFont="1" applyFill="1" applyBorder="1" applyAlignment="1" applyProtection="1">
      <alignment horizontal="center" vertical="center"/>
      <protection locked="0"/>
    </xf>
    <xf numFmtId="0" fontId="3" fillId="35" borderId="2" xfId="0" applyFont="1" applyFill="1" applyBorder="1" applyAlignment="1">
      <alignment horizontal="center" vertical="center"/>
    </xf>
    <xf numFmtId="17" fontId="3" fillId="35" borderId="2" xfId="0" applyNumberFormat="1" applyFont="1" applyFill="1" applyBorder="1" applyAlignment="1">
      <alignment horizontal="left" vertical="center"/>
    </xf>
    <xf numFmtId="0" fontId="0" fillId="35" borderId="2" xfId="0" applyFill="1" applyBorder="1" applyAlignment="1">
      <alignment vertical="center"/>
    </xf>
    <xf numFmtId="0" fontId="0" fillId="34" borderId="2" xfId="0" applyFill="1" applyBorder="1" applyAlignment="1" applyProtection="1">
      <alignment vertical="center"/>
      <protection locked="0"/>
    </xf>
    <xf numFmtId="166" fontId="4" fillId="36" borderId="5" xfId="0" applyNumberFormat="1" applyFont="1" applyFill="1" applyBorder="1" applyAlignment="1">
      <alignment horizontal="center" vertical="center"/>
    </xf>
    <xf numFmtId="0" fontId="4" fillId="36" borderId="6" xfId="0" applyFont="1" applyFill="1" applyBorder="1" applyAlignment="1">
      <alignment horizontal="left" vertical="center" wrapText="1" indent="1"/>
    </xf>
    <xf numFmtId="0" fontId="6" fillId="34" borderId="1" xfId="0" applyFont="1" applyFill="1" applyBorder="1" applyAlignment="1" applyProtection="1">
      <alignment horizontal="center" vertical="center"/>
      <protection locked="0"/>
    </xf>
    <xf numFmtId="0" fontId="4" fillId="35" borderId="1" xfId="0" applyFont="1" applyFill="1" applyBorder="1" applyAlignment="1">
      <alignment horizontal="center" vertical="center" wrapText="1"/>
    </xf>
    <xf numFmtId="0" fontId="4" fillId="35" borderId="7" xfId="0" applyFont="1" applyFill="1" applyBorder="1" applyAlignment="1">
      <alignment horizontal="center" vertical="center" wrapText="1"/>
    </xf>
    <xf numFmtId="0" fontId="4" fillId="2" borderId="0" xfId="0" applyFont="1" applyFill="1" applyAlignment="1">
      <alignment horizontal="right" vertical="center"/>
    </xf>
    <xf numFmtId="167" fontId="6" fillId="35" borderId="1" xfId="0" applyNumberFormat="1" applyFont="1" applyFill="1" applyBorder="1" applyAlignment="1">
      <alignment horizontal="center" vertical="center"/>
    </xf>
    <xf numFmtId="0" fontId="6" fillId="2" borderId="0" xfId="0" applyFont="1" applyFill="1" applyAlignment="1">
      <alignment horizontal="right" vertical="center"/>
    </xf>
    <xf numFmtId="0" fontId="4" fillId="35" borderId="8" xfId="0" applyFont="1" applyFill="1" applyBorder="1" applyAlignment="1">
      <alignment horizontal="center" vertical="center" wrapText="1"/>
    </xf>
    <xf numFmtId="0" fontId="6" fillId="35" borderId="8" xfId="0" applyFont="1" applyFill="1" applyBorder="1" applyAlignment="1">
      <alignment horizontal="center" vertical="center"/>
    </xf>
    <xf numFmtId="0" fontId="4" fillId="35" borderId="9" xfId="0" applyFont="1" applyFill="1" applyBorder="1" applyAlignment="1">
      <alignment horizontal="right" vertical="center"/>
    </xf>
    <xf numFmtId="0" fontId="4" fillId="35" borderId="10" xfId="0" applyFont="1" applyFill="1" applyBorder="1" applyAlignment="1">
      <alignment horizontal="center" vertical="center"/>
    </xf>
    <xf numFmtId="2" fontId="4" fillId="35" borderId="11" xfId="0" applyNumberFormat="1" applyFont="1" applyFill="1" applyBorder="1" applyAlignment="1">
      <alignment horizontal="center" vertical="center"/>
    </xf>
    <xf numFmtId="0" fontId="4" fillId="35" borderId="7" xfId="0" applyFont="1" applyFill="1" applyBorder="1" applyAlignment="1">
      <alignment horizontal="center" vertical="center"/>
    </xf>
    <xf numFmtId="167" fontId="4" fillId="35" borderId="7" xfId="0" applyNumberFormat="1" applyFont="1" applyFill="1" applyBorder="1" applyAlignment="1">
      <alignment horizontal="center" vertical="center"/>
    </xf>
    <xf numFmtId="0" fontId="4" fillId="35" borderId="12" xfId="0" applyFont="1" applyFill="1" applyBorder="1" applyAlignment="1">
      <alignment horizontal="center" vertical="center"/>
    </xf>
    <xf numFmtId="164" fontId="4" fillId="37" borderId="13" xfId="0" applyNumberFormat="1" applyFont="1" applyFill="1" applyBorder="1" applyAlignment="1">
      <alignment horizontal="left" vertical="center" indent="1"/>
    </xf>
    <xf numFmtId="164" fontId="4" fillId="0" borderId="13" xfId="0" applyNumberFormat="1" applyFont="1" applyBorder="1" applyAlignment="1">
      <alignment horizontal="left" vertical="center" indent="1"/>
    </xf>
    <xf numFmtId="0" fontId="4" fillId="35" borderId="11" xfId="0" applyFont="1" applyFill="1" applyBorder="1" applyAlignment="1">
      <alignment horizontal="center" vertical="center" wrapText="1"/>
    </xf>
    <xf numFmtId="0" fontId="4" fillId="35" borderId="12" xfId="0" applyFont="1" applyFill="1" applyBorder="1" applyAlignment="1">
      <alignment horizontal="center" vertical="center" wrapText="1"/>
    </xf>
    <xf numFmtId="0" fontId="4" fillId="35" borderId="14" xfId="0" applyFont="1" applyFill="1" applyBorder="1" applyAlignment="1">
      <alignment horizontal="center" vertical="center" wrapText="1"/>
    </xf>
    <xf numFmtId="0" fontId="4" fillId="35" borderId="15" xfId="0" applyFont="1" applyFill="1" applyBorder="1" applyAlignment="1">
      <alignment horizontal="center" vertical="center" wrapText="1"/>
    </xf>
    <xf numFmtId="0" fontId="4" fillId="35" borderId="16" xfId="0" applyFont="1" applyFill="1" applyBorder="1" applyAlignment="1">
      <alignment horizontal="center" vertical="center" wrapText="1"/>
    </xf>
    <xf numFmtId="0" fontId="9" fillId="2" borderId="17" xfId="0" applyFont="1" applyFill="1" applyBorder="1" applyAlignment="1">
      <alignment horizontal="right" vertical="center"/>
    </xf>
    <xf numFmtId="0" fontId="6" fillId="37" borderId="0" xfId="0" applyFont="1" applyFill="1" applyAlignment="1">
      <alignment vertical="center"/>
    </xf>
    <xf numFmtId="0" fontId="6" fillId="37" borderId="0" xfId="0" applyFont="1" applyFill="1" applyAlignment="1">
      <alignment vertical="center" wrapText="1"/>
    </xf>
    <xf numFmtId="2" fontId="4" fillId="35" borderId="18" xfId="0" applyNumberFormat="1" applyFont="1" applyFill="1" applyBorder="1" applyAlignment="1">
      <alignment horizontal="center" vertical="center"/>
    </xf>
    <xf numFmtId="0" fontId="4" fillId="35" borderId="13" xfId="0" applyFont="1" applyFill="1" applyBorder="1" applyAlignment="1">
      <alignment horizontal="right" vertical="center"/>
    </xf>
    <xf numFmtId="0" fontId="4" fillId="35" borderId="13" xfId="0" applyFont="1" applyFill="1" applyBorder="1" applyAlignment="1">
      <alignment horizontal="right" vertical="center" wrapText="1"/>
    </xf>
    <xf numFmtId="0" fontId="14" fillId="34" borderId="13" xfId="0" applyFont="1" applyFill="1" applyBorder="1" applyAlignment="1" applyProtection="1">
      <alignment vertical="center"/>
      <protection locked="0"/>
    </xf>
    <xf numFmtId="0" fontId="14" fillId="34" borderId="19" xfId="0" applyFont="1" applyFill="1" applyBorder="1" applyAlignment="1" applyProtection="1">
      <alignment vertical="center"/>
      <protection locked="0"/>
    </xf>
    <xf numFmtId="168" fontId="6" fillId="2" borderId="0" xfId="0" applyNumberFormat="1" applyFont="1" applyFill="1" applyAlignment="1">
      <alignment horizontal="center" vertical="center"/>
    </xf>
    <xf numFmtId="169" fontId="4" fillId="2" borderId="0" xfId="0" applyNumberFormat="1" applyFont="1" applyFill="1" applyAlignment="1">
      <alignment horizontal="center" vertical="center"/>
    </xf>
    <xf numFmtId="2" fontId="6" fillId="34" borderId="2" xfId="0" applyNumberFormat="1" applyFont="1" applyFill="1" applyBorder="1" applyAlignment="1" applyProtection="1">
      <alignment horizontal="center" vertical="center" wrapText="1"/>
      <protection locked="0"/>
    </xf>
    <xf numFmtId="170" fontId="4" fillId="35" borderId="2" xfId="0" applyNumberFormat="1" applyFont="1" applyFill="1" applyBorder="1" applyAlignment="1">
      <alignment horizontal="center" vertical="center"/>
    </xf>
    <xf numFmtId="3" fontId="4" fillId="35" borderId="1" xfId="0" applyNumberFormat="1" applyFont="1" applyFill="1" applyBorder="1" applyAlignment="1">
      <alignment horizontal="center" vertical="center"/>
    </xf>
    <xf numFmtId="169" fontId="61" fillId="2" borderId="20" xfId="0" applyNumberFormat="1" applyFont="1" applyFill="1" applyBorder="1" applyAlignment="1">
      <alignment horizontal="center" vertical="center"/>
    </xf>
    <xf numFmtId="0" fontId="4" fillId="0" borderId="1" xfId="0" applyFont="1" applyBorder="1" applyAlignment="1">
      <alignment vertical="center"/>
    </xf>
    <xf numFmtId="0" fontId="4" fillId="0" borderId="21" xfId="0" applyFont="1" applyBorder="1" applyAlignment="1">
      <alignment vertical="center"/>
    </xf>
    <xf numFmtId="0" fontId="4" fillId="35" borderId="22" xfId="0" applyFont="1" applyFill="1" applyBorder="1" applyAlignment="1">
      <alignment horizontal="right" vertical="center"/>
    </xf>
    <xf numFmtId="0" fontId="16" fillId="38" borderId="2" xfId="0" applyFont="1" applyFill="1" applyBorder="1" applyAlignment="1">
      <alignment horizontal="center" vertical="center"/>
    </xf>
    <xf numFmtId="0" fontId="3" fillId="39" borderId="23" xfId="0" applyFont="1" applyFill="1" applyBorder="1" applyAlignment="1">
      <alignment horizontal="left" vertical="center" indent="1"/>
    </xf>
    <xf numFmtId="1" fontId="62" fillId="40" borderId="57" xfId="0" applyNumberFormat="1" applyFont="1" applyFill="1" applyBorder="1" applyAlignment="1" applyProtection="1">
      <alignment horizontal="center" vertical="center"/>
      <protection locked="0"/>
    </xf>
    <xf numFmtId="0" fontId="63" fillId="0" borderId="0" xfId="41" applyFont="1"/>
    <xf numFmtId="0" fontId="64" fillId="0" borderId="0" xfId="0" applyFont="1" applyProtection="1">
      <protection locked="0"/>
    </xf>
    <xf numFmtId="0" fontId="9" fillId="0" borderId="0" xfId="0" applyFont="1" applyAlignment="1" applyProtection="1">
      <alignment horizontal="center" vertical="center"/>
      <protection locked="0"/>
    </xf>
    <xf numFmtId="0" fontId="64" fillId="0" borderId="0" xfId="0" applyFont="1"/>
    <xf numFmtId="1" fontId="12" fillId="0" borderId="0" xfId="0" applyNumberFormat="1" applyFont="1"/>
    <xf numFmtId="0" fontId="12" fillId="0" borderId="0" xfId="0" applyFont="1"/>
    <xf numFmtId="0" fontId="10" fillId="0" borderId="0" xfId="0" applyFont="1" applyAlignment="1">
      <alignment horizontal="center" vertical="center"/>
    </xf>
    <xf numFmtId="0" fontId="65" fillId="0" borderId="0" xfId="0" applyFont="1" applyAlignment="1">
      <alignment horizontal="left"/>
    </xf>
    <xf numFmtId="0" fontId="12" fillId="0" borderId="0" xfId="0" applyFont="1" applyAlignment="1">
      <alignment horizontal="left"/>
    </xf>
    <xf numFmtId="0" fontId="66" fillId="0" borderId="0" xfId="0" applyFont="1"/>
    <xf numFmtId="0" fontId="67" fillId="0" borderId="0" xfId="0" applyFont="1"/>
    <xf numFmtId="1" fontId="68" fillId="0" borderId="0" xfId="0" applyNumberFormat="1" applyFont="1"/>
    <xf numFmtId="0" fontId="68" fillId="0" borderId="0" xfId="0" applyFont="1"/>
    <xf numFmtId="1" fontId="64" fillId="0" borderId="0" xfId="0" applyNumberFormat="1" applyFont="1"/>
    <xf numFmtId="0" fontId="69" fillId="0" borderId="0" xfId="0" applyFont="1" applyAlignment="1">
      <alignment horizontal="center" vertical="center" wrapText="1"/>
    </xf>
    <xf numFmtId="1" fontId="10" fillId="0" borderId="0" xfId="0" applyNumberFormat="1" applyFont="1" applyAlignment="1">
      <alignment horizontal="center" vertical="center"/>
    </xf>
    <xf numFmtId="0" fontId="66" fillId="0" borderId="0" xfId="0" applyFont="1" applyAlignment="1">
      <alignment horizontal="left" vertical="center" wrapText="1"/>
    </xf>
    <xf numFmtId="1" fontId="70" fillId="0" borderId="0" xfId="0" applyNumberFormat="1" applyFont="1" applyAlignment="1">
      <alignment horizontal="center" vertical="center"/>
    </xf>
    <xf numFmtId="0" fontId="71" fillId="0" borderId="0" xfId="0" applyFont="1"/>
    <xf numFmtId="0" fontId="72" fillId="41" borderId="5" xfId="0" applyFont="1" applyFill="1" applyBorder="1"/>
    <xf numFmtId="1" fontId="10" fillId="41" borderId="24" xfId="0" applyNumberFormat="1" applyFont="1" applyFill="1" applyBorder="1" applyAlignment="1">
      <alignment horizontal="center" vertical="center"/>
    </xf>
    <xf numFmtId="0" fontId="64" fillId="41" borderId="24" xfId="0" applyFont="1" applyFill="1" applyBorder="1"/>
    <xf numFmtId="0" fontId="66" fillId="41" borderId="24" xfId="0" applyFont="1" applyFill="1" applyBorder="1" applyAlignment="1">
      <alignment horizontal="left" vertical="center" wrapText="1"/>
    </xf>
    <xf numFmtId="0" fontId="71" fillId="41" borderId="24" xfId="0" applyFont="1" applyFill="1" applyBorder="1"/>
    <xf numFmtId="44" fontId="29" fillId="42" borderId="57" xfId="0" applyNumberFormat="1" applyFont="1" applyFill="1" applyBorder="1" applyAlignment="1">
      <alignment horizontal="center" vertical="center"/>
    </xf>
    <xf numFmtId="171" fontId="8" fillId="0" borderId="0" xfId="0" applyNumberFormat="1" applyFont="1" applyAlignment="1">
      <alignment horizontal="center" vertical="center"/>
    </xf>
    <xf numFmtId="0" fontId="9" fillId="0" borderId="0" xfId="0" applyFont="1" applyAlignment="1">
      <alignment horizontal="center" vertical="center"/>
    </xf>
    <xf numFmtId="171" fontId="8" fillId="41" borderId="24" xfId="0" applyNumberFormat="1" applyFont="1" applyFill="1" applyBorder="1" applyAlignment="1">
      <alignment horizontal="center" vertical="center"/>
    </xf>
    <xf numFmtId="0" fontId="64" fillId="41" borderId="6" xfId="0" applyFont="1" applyFill="1" applyBorder="1"/>
    <xf numFmtId="0" fontId="9" fillId="41" borderId="24" xfId="0" applyFont="1" applyFill="1" applyBorder="1" applyAlignment="1">
      <alignment horizontal="center" vertical="center"/>
    </xf>
    <xf numFmtId="0" fontId="73" fillId="0" borderId="0" xfId="0" applyFont="1" applyAlignment="1">
      <alignment horizontal="right" vertical="center"/>
    </xf>
    <xf numFmtId="44" fontId="73" fillId="42" borderId="58" xfId="0" applyNumberFormat="1" applyFont="1" applyFill="1" applyBorder="1" applyAlignment="1">
      <alignment horizontal="center" vertical="center"/>
    </xf>
    <xf numFmtId="0" fontId="74" fillId="0" borderId="0" xfId="36" applyFont="1" applyFill="1" applyBorder="1" applyAlignment="1" applyProtection="1">
      <alignment horizontal="center"/>
    </xf>
    <xf numFmtId="0" fontId="75" fillId="0" borderId="0" xfId="0" applyFont="1" applyAlignment="1">
      <alignment vertical="center"/>
    </xf>
    <xf numFmtId="0" fontId="63" fillId="0" borderId="0" xfId="41" applyFont="1" applyProtection="1">
      <protection locked="0"/>
    </xf>
    <xf numFmtId="0" fontId="76" fillId="0" borderId="0" xfId="41" applyFont="1"/>
    <xf numFmtId="0" fontId="63" fillId="0" borderId="25" xfId="41" applyFont="1" applyBorder="1" applyAlignment="1">
      <alignment vertical="center" wrapText="1"/>
    </xf>
    <xf numFmtId="0" fontId="35" fillId="0" borderId="0" xfId="41" applyFont="1"/>
    <xf numFmtId="0" fontId="63" fillId="0" borderId="6" xfId="41" applyFont="1" applyBorder="1" applyAlignment="1">
      <alignment vertical="center" wrapText="1"/>
    </xf>
    <xf numFmtId="44" fontId="77" fillId="0" borderId="0" xfId="28" applyFont="1" applyFill="1" applyBorder="1" applyProtection="1"/>
    <xf numFmtId="0" fontId="77" fillId="0" borderId="0" xfId="0" applyFont="1"/>
    <xf numFmtId="0" fontId="78" fillId="0" borderId="0" xfId="41" applyFont="1"/>
    <xf numFmtId="0" fontId="78" fillId="0" borderId="5" xfId="41" applyFont="1" applyBorder="1" applyAlignment="1">
      <alignment vertical="center" wrapText="1"/>
    </xf>
    <xf numFmtId="0" fontId="78" fillId="0" borderId="18" xfId="41" applyFont="1" applyBorder="1" applyAlignment="1">
      <alignment vertical="center" wrapText="1"/>
    </xf>
    <xf numFmtId="0" fontId="78" fillId="0" borderId="0" xfId="41" applyFont="1" applyAlignment="1">
      <alignment horizontal="right"/>
    </xf>
    <xf numFmtId="171" fontId="63" fillId="43" borderId="25" xfId="41" applyNumberFormat="1" applyFont="1" applyFill="1" applyBorder="1"/>
    <xf numFmtId="171" fontId="78" fillId="43" borderId="25" xfId="41" applyNumberFormat="1" applyFont="1" applyFill="1" applyBorder="1"/>
    <xf numFmtId="0" fontId="79" fillId="0" borderId="0" xfId="41" applyFont="1"/>
    <xf numFmtId="171" fontId="79" fillId="0" borderId="0" xfId="41" applyNumberFormat="1" applyFont="1"/>
    <xf numFmtId="0" fontId="63" fillId="44" borderId="26" xfId="41" applyFont="1" applyFill="1" applyBorder="1" applyAlignment="1" applyProtection="1">
      <alignment vertical="center" wrapText="1"/>
      <protection locked="0"/>
    </xf>
    <xf numFmtId="1" fontId="63" fillId="44" borderId="27" xfId="41" applyNumberFormat="1" applyFont="1" applyFill="1" applyBorder="1" applyAlignment="1" applyProtection="1">
      <alignment vertical="center" wrapText="1"/>
      <protection locked="0"/>
    </xf>
    <xf numFmtId="14" fontId="63" fillId="44" borderId="26" xfId="41" applyNumberFormat="1" applyFont="1" applyFill="1" applyBorder="1" applyAlignment="1" applyProtection="1">
      <alignment vertical="center" wrapText="1"/>
      <protection locked="0"/>
    </xf>
    <xf numFmtId="0" fontId="43" fillId="0" borderId="0" xfId="40"/>
    <xf numFmtId="0" fontId="63" fillId="0" borderId="0" xfId="41" applyFont="1" applyAlignment="1">
      <alignment horizontal="left" vertical="center"/>
    </xf>
    <xf numFmtId="0" fontId="80" fillId="0" borderId="0" xfId="0" applyFont="1" applyAlignment="1">
      <alignment horizontal="right" vertical="center"/>
    </xf>
    <xf numFmtId="0" fontId="81" fillId="0" borderId="0" xfId="0" applyFont="1" applyAlignment="1">
      <alignment horizontal="right" vertical="center"/>
    </xf>
    <xf numFmtId="0" fontId="16" fillId="35" borderId="2" xfId="0" applyFont="1" applyFill="1" applyBorder="1" applyAlignment="1">
      <alignment horizontal="center" vertical="center"/>
    </xf>
    <xf numFmtId="0" fontId="7" fillId="35" borderId="2" xfId="0" applyFont="1" applyFill="1" applyBorder="1" applyAlignment="1" applyProtection="1">
      <alignment horizontal="center" vertical="center"/>
      <protection locked="0"/>
    </xf>
    <xf numFmtId="1" fontId="4" fillId="45" borderId="2" xfId="0" applyNumberFormat="1" applyFont="1" applyFill="1" applyBorder="1" applyAlignment="1">
      <alignment horizontal="left" vertical="center" indent="1" shrinkToFit="1"/>
    </xf>
    <xf numFmtId="1" fontId="39" fillId="45" borderId="2" xfId="0" applyNumberFormat="1" applyFont="1" applyFill="1" applyBorder="1" applyAlignment="1">
      <alignment horizontal="left" vertical="center" indent="1" shrinkToFit="1"/>
    </xf>
    <xf numFmtId="1" fontId="82" fillId="46" borderId="57" xfId="0" applyNumberFormat="1" applyFont="1" applyFill="1" applyBorder="1" applyAlignment="1">
      <alignment horizontal="center" vertical="center"/>
    </xf>
    <xf numFmtId="0" fontId="83" fillId="0" borderId="0" xfId="36" applyFont="1" applyFill="1" applyBorder="1" applyAlignment="1" applyProtection="1">
      <alignment vertical="center"/>
    </xf>
    <xf numFmtId="0" fontId="72" fillId="0" borderId="0" xfId="0" applyFont="1" applyAlignment="1">
      <alignment vertical="center" wrapText="1"/>
    </xf>
    <xf numFmtId="0" fontId="43" fillId="0" borderId="0" xfId="40" applyAlignment="1">
      <alignment wrapText="1"/>
    </xf>
    <xf numFmtId="0" fontId="0" fillId="0" borderId="26" xfId="0" applyBorder="1"/>
    <xf numFmtId="0" fontId="39" fillId="34" borderId="2" xfId="0" applyFont="1" applyFill="1" applyBorder="1" applyAlignment="1" applyProtection="1">
      <alignment horizontal="center" vertical="center"/>
      <protection locked="0"/>
    </xf>
    <xf numFmtId="0" fontId="0" fillId="0" borderId="0" xfId="0" applyAlignment="1">
      <alignment wrapText="1"/>
    </xf>
    <xf numFmtId="0" fontId="0" fillId="0" borderId="28" xfId="0" applyBorder="1"/>
    <xf numFmtId="0" fontId="7" fillId="0" borderId="25" xfId="0" applyFont="1" applyBorder="1" applyAlignment="1">
      <alignment horizontal="center" vertical="center"/>
    </xf>
    <xf numFmtId="0" fontId="84" fillId="47" borderId="2" xfId="36" applyFont="1" applyFill="1" applyBorder="1" applyAlignment="1" applyProtection="1">
      <alignment horizontal="center" vertical="center" wrapText="1"/>
      <protection locked="0"/>
    </xf>
    <xf numFmtId="0" fontId="84" fillId="47" borderId="2" xfId="36" applyFont="1" applyFill="1" applyBorder="1" applyAlignment="1" applyProtection="1">
      <alignment vertical="center" wrapText="1"/>
      <protection locked="0"/>
    </xf>
    <xf numFmtId="8" fontId="63" fillId="0" borderId="0" xfId="41" applyNumberFormat="1" applyFont="1"/>
    <xf numFmtId="0" fontId="43" fillId="48" borderId="0" xfId="40" applyFill="1"/>
    <xf numFmtId="0" fontId="43" fillId="47" borderId="0" xfId="40" applyFill="1"/>
    <xf numFmtId="0" fontId="0" fillId="47" borderId="0" xfId="0" applyFill="1" applyAlignment="1">
      <alignment vertical="center"/>
    </xf>
    <xf numFmtId="0" fontId="0" fillId="47" borderId="0" xfId="0" applyFill="1" applyAlignment="1">
      <alignment horizontal="center" vertical="center"/>
    </xf>
    <xf numFmtId="0" fontId="70" fillId="0" borderId="0" xfId="0" applyFont="1" applyAlignment="1">
      <alignment horizontal="left" vertical="center" wrapText="1" indent="1"/>
    </xf>
    <xf numFmtId="0" fontId="24" fillId="0" borderId="0" xfId="0" applyFont="1" applyAlignment="1">
      <alignment horizontal="center" vertical="center"/>
    </xf>
    <xf numFmtId="0" fontId="80" fillId="42" borderId="2" xfId="0" applyFont="1" applyFill="1" applyBorder="1" applyAlignment="1">
      <alignment horizontal="right" vertical="center"/>
    </xf>
    <xf numFmtId="0" fontId="81" fillId="42" borderId="23" xfId="0" applyFont="1" applyFill="1" applyBorder="1" applyAlignment="1">
      <alignment horizontal="right" vertical="center"/>
    </xf>
    <xf numFmtId="0" fontId="80" fillId="42" borderId="29" xfId="0" applyFont="1" applyFill="1" applyBorder="1" applyAlignment="1">
      <alignment horizontal="right" vertical="center"/>
    </xf>
    <xf numFmtId="0" fontId="81" fillId="42" borderId="13" xfId="0" applyFont="1" applyFill="1" applyBorder="1" applyAlignment="1">
      <alignment horizontal="right" vertical="center"/>
    </xf>
    <xf numFmtId="0" fontId="81" fillId="42" borderId="19" xfId="0" applyFont="1" applyFill="1" applyBorder="1" applyAlignment="1">
      <alignment horizontal="right" vertical="center"/>
    </xf>
    <xf numFmtId="0" fontId="80" fillId="42" borderId="30" xfId="0" applyFont="1" applyFill="1" applyBorder="1" applyAlignment="1">
      <alignment horizontal="right" vertical="center"/>
    </xf>
    <xf numFmtId="1" fontId="62" fillId="0" borderId="0" xfId="0" applyNumberFormat="1" applyFont="1" applyAlignment="1" applyProtection="1">
      <alignment horizontal="center" vertical="center"/>
      <protection locked="0"/>
    </xf>
    <xf numFmtId="0" fontId="85" fillId="0" borderId="0" xfId="0" applyFont="1" applyAlignment="1">
      <alignment wrapText="1"/>
    </xf>
    <xf numFmtId="1" fontId="86" fillId="49" borderId="25" xfId="0" applyNumberFormat="1" applyFont="1" applyFill="1" applyBorder="1" applyAlignment="1">
      <alignment horizontal="center" vertical="center"/>
    </xf>
    <xf numFmtId="0" fontId="80" fillId="0" borderId="0" xfId="0" applyFont="1" applyAlignment="1">
      <alignment horizontal="left" vertical="center"/>
    </xf>
    <xf numFmtId="0" fontId="3" fillId="36" borderId="0" xfId="0" applyFont="1" applyFill="1" applyAlignment="1">
      <alignment horizontal="center" vertical="center"/>
    </xf>
    <xf numFmtId="0" fontId="3" fillId="53" borderId="0" xfId="0" applyFont="1" applyFill="1" applyAlignment="1">
      <alignment horizontal="center" vertical="center"/>
    </xf>
    <xf numFmtId="0" fontId="12" fillId="0" borderId="0" xfId="0" applyFont="1" applyAlignment="1">
      <alignment horizontal="center" vertical="center"/>
    </xf>
    <xf numFmtId="1" fontId="86" fillId="40" borderId="25"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1" fillId="0" borderId="0" xfId="40" applyFont="1"/>
    <xf numFmtId="0" fontId="12" fillId="0" borderId="64" xfId="41" applyFont="1" applyBorder="1" applyAlignment="1">
      <alignment horizontal="left" vertical="center"/>
    </xf>
    <xf numFmtId="0" fontId="7" fillId="54" borderId="2" xfId="0" applyFont="1" applyFill="1" applyBorder="1" applyAlignment="1">
      <alignment horizontal="center" vertical="center"/>
    </xf>
    <xf numFmtId="0" fontId="72" fillId="0" borderId="31" xfId="0" applyFont="1" applyBorder="1" applyAlignment="1">
      <alignment horizontal="center" vertical="center" wrapText="1"/>
    </xf>
    <xf numFmtId="0" fontId="72" fillId="0" borderId="17" xfId="0" applyFont="1" applyBorder="1" applyAlignment="1">
      <alignment horizontal="center" vertical="center" wrapText="1"/>
    </xf>
    <xf numFmtId="0" fontId="72" fillId="0" borderId="18" xfId="0" applyFont="1" applyBorder="1" applyAlignment="1">
      <alignment horizontal="center" vertical="center" wrapText="1"/>
    </xf>
    <xf numFmtId="0" fontId="72" fillId="0" borderId="28" xfId="0" applyFont="1" applyBorder="1" applyAlignment="1">
      <alignment horizontal="center" vertical="center" wrapText="1"/>
    </xf>
    <xf numFmtId="0" fontId="92" fillId="0" borderId="17" xfId="36" applyFont="1" applyFill="1" applyBorder="1" applyAlignment="1" applyProtection="1">
      <alignment horizontal="center" vertical="center"/>
    </xf>
    <xf numFmtId="0" fontId="92" fillId="0" borderId="32" xfId="36" applyFont="1" applyFill="1" applyBorder="1" applyAlignment="1" applyProtection="1">
      <alignment horizontal="center" vertical="center"/>
    </xf>
    <xf numFmtId="0" fontId="4" fillId="45" borderId="1" xfId="0" applyFont="1" applyFill="1" applyBorder="1" applyAlignment="1">
      <alignment horizontal="center" vertical="center"/>
    </xf>
    <xf numFmtId="0" fontId="4" fillId="45" borderId="33" xfId="0" applyFont="1" applyFill="1" applyBorder="1" applyAlignment="1">
      <alignment horizontal="center" vertical="center"/>
    </xf>
    <xf numFmtId="0" fontId="4" fillId="45" borderId="34" xfId="0" applyFont="1" applyFill="1" applyBorder="1" applyAlignment="1">
      <alignment horizontal="center" vertical="center"/>
    </xf>
    <xf numFmtId="0" fontId="4" fillId="45" borderId="5" xfId="0" applyFont="1" applyFill="1" applyBorder="1" applyAlignment="1">
      <alignment horizontal="center" vertical="center"/>
    </xf>
    <xf numFmtId="0" fontId="4" fillId="45" borderId="24" xfId="0" applyFont="1" applyFill="1" applyBorder="1" applyAlignment="1">
      <alignment horizontal="center" vertical="center"/>
    </xf>
    <xf numFmtId="0" fontId="4" fillId="45" borderId="6" xfId="0" applyFont="1" applyFill="1" applyBorder="1" applyAlignment="1">
      <alignment horizontal="center" vertical="center"/>
    </xf>
    <xf numFmtId="0" fontId="12" fillId="0" borderId="31" xfId="0" applyFont="1" applyBorder="1" applyAlignment="1">
      <alignment horizontal="left" vertical="center" wrapText="1"/>
    </xf>
    <xf numFmtId="0" fontId="0" fillId="0" borderId="17"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0" fillId="0" borderId="26" xfId="0" applyBorder="1" applyAlignment="1">
      <alignment horizontal="left" vertical="center" wrapText="1"/>
    </xf>
    <xf numFmtId="0" fontId="4" fillId="45" borderId="2" xfId="0" applyFont="1" applyFill="1" applyBorder="1" applyAlignment="1">
      <alignment horizontal="center" vertical="center"/>
    </xf>
    <xf numFmtId="0" fontId="9" fillId="2" borderId="2" xfId="0" applyFont="1" applyFill="1" applyBorder="1" applyAlignment="1">
      <alignment horizontal="center" vertical="center"/>
    </xf>
    <xf numFmtId="1" fontId="4" fillId="35" borderId="33" xfId="0" applyNumberFormat="1" applyFont="1" applyFill="1" applyBorder="1" applyAlignment="1">
      <alignment horizontal="left" vertical="center" indent="1" shrinkToFit="1"/>
    </xf>
    <xf numFmtId="1" fontId="4" fillId="35" borderId="34" xfId="0" applyNumberFormat="1" applyFont="1" applyFill="1" applyBorder="1" applyAlignment="1">
      <alignment horizontal="left" vertical="center" indent="1" shrinkToFit="1"/>
    </xf>
    <xf numFmtId="1" fontId="4" fillId="35" borderId="1" xfId="0" applyNumberFormat="1" applyFont="1" applyFill="1" applyBorder="1" applyAlignment="1">
      <alignment horizontal="left" vertical="center" indent="1" shrinkToFit="1"/>
    </xf>
    <xf numFmtId="0" fontId="4" fillId="34" borderId="1" xfId="0" applyFont="1" applyFill="1" applyBorder="1" applyAlignment="1" applyProtection="1">
      <alignment horizontal="left" vertical="center" indent="1"/>
      <protection locked="0"/>
    </xf>
    <xf numFmtId="0" fontId="4" fillId="34" borderId="34" xfId="0" applyFont="1" applyFill="1" applyBorder="1" applyAlignment="1" applyProtection="1">
      <alignment horizontal="left" vertical="center" indent="1"/>
      <protection locked="0"/>
    </xf>
    <xf numFmtId="0" fontId="4" fillId="50" borderId="21" xfId="0" applyFont="1" applyFill="1" applyBorder="1" applyAlignment="1">
      <alignment horizontal="center" vertical="center" wrapText="1"/>
    </xf>
    <xf numFmtId="0" fontId="4" fillId="50" borderId="35" xfId="0" applyFont="1" applyFill="1" applyBorder="1" applyAlignment="1">
      <alignment horizontal="center" vertical="center" wrapText="1"/>
    </xf>
    <xf numFmtId="0" fontId="6" fillId="50" borderId="35" xfId="0" applyFont="1" applyFill="1" applyBorder="1" applyAlignment="1">
      <alignment horizontal="center" vertical="center" wrapText="1"/>
    </xf>
    <xf numFmtId="0" fontId="6" fillId="50" borderId="35" xfId="0" applyFont="1" applyFill="1" applyBorder="1" applyAlignment="1">
      <alignment vertical="center" wrapText="1"/>
    </xf>
    <xf numFmtId="0" fontId="4" fillId="50" borderId="20" xfId="0" applyFont="1" applyFill="1" applyBorder="1" applyAlignment="1">
      <alignment horizontal="center" vertical="center" wrapText="1"/>
    </xf>
    <xf numFmtId="0" fontId="4" fillId="50" borderId="36" xfId="0" applyFont="1" applyFill="1" applyBorder="1" applyAlignment="1">
      <alignment horizontal="center" vertical="center" wrapText="1"/>
    </xf>
    <xf numFmtId="0" fontId="6" fillId="50" borderId="36" xfId="0" applyFont="1" applyFill="1" applyBorder="1" applyAlignment="1">
      <alignment horizontal="center" vertical="center" wrapText="1"/>
    </xf>
    <xf numFmtId="0" fontId="6" fillId="50" borderId="36" xfId="0" applyFont="1" applyFill="1" applyBorder="1" applyAlignment="1">
      <alignment vertical="center" wrapText="1"/>
    </xf>
    <xf numFmtId="0" fontId="4" fillId="35" borderId="15" xfId="0" applyFont="1" applyFill="1" applyBorder="1" applyAlignment="1">
      <alignment horizontal="center" vertical="center" wrapText="1"/>
    </xf>
    <xf numFmtId="0" fontId="12" fillId="35" borderId="20" xfId="0" applyFont="1" applyFill="1" applyBorder="1" applyAlignment="1">
      <alignment horizontal="center" vertical="center"/>
    </xf>
    <xf numFmtId="0" fontId="5" fillId="35" borderId="21" xfId="0" applyFont="1" applyFill="1" applyBorder="1" applyAlignment="1">
      <alignment horizontal="center" vertical="center" wrapText="1"/>
    </xf>
    <xf numFmtId="0" fontId="5" fillId="35" borderId="35" xfId="0" applyFont="1" applyFill="1" applyBorder="1" applyAlignment="1">
      <alignment horizontal="center" vertical="center" wrapText="1"/>
    </xf>
    <xf numFmtId="0" fontId="5" fillId="35" borderId="37" xfId="0" applyFont="1" applyFill="1" applyBorder="1" applyAlignment="1">
      <alignment horizontal="center" vertical="center" wrapText="1"/>
    </xf>
    <xf numFmtId="0" fontId="5" fillId="35" borderId="38" xfId="0" applyFont="1" applyFill="1" applyBorder="1" applyAlignment="1">
      <alignment horizontal="center" vertical="center" wrapText="1"/>
    </xf>
    <xf numFmtId="0" fontId="5" fillId="35" borderId="0" xfId="0" applyFont="1" applyFill="1" applyAlignment="1">
      <alignment horizontal="center" vertical="center" wrapText="1"/>
    </xf>
    <xf numFmtId="0" fontId="5" fillId="35" borderId="39" xfId="0" applyFont="1" applyFill="1" applyBorder="1" applyAlignment="1">
      <alignment horizontal="center" vertical="center" wrapText="1"/>
    </xf>
    <xf numFmtId="0" fontId="5" fillId="35" borderId="20" xfId="0" applyFont="1" applyFill="1" applyBorder="1" applyAlignment="1">
      <alignment horizontal="center" vertical="center" wrapText="1"/>
    </xf>
    <xf numFmtId="0" fontId="5" fillId="35" borderId="36" xfId="0" applyFont="1" applyFill="1" applyBorder="1" applyAlignment="1">
      <alignment horizontal="center" vertical="center" wrapText="1"/>
    </xf>
    <xf numFmtId="0" fontId="5" fillId="35" borderId="40" xfId="0" applyFont="1" applyFill="1" applyBorder="1" applyAlignment="1">
      <alignment horizontal="center" vertical="center" wrapText="1"/>
    </xf>
    <xf numFmtId="0" fontId="5" fillId="35" borderId="31" xfId="0" applyFont="1" applyFill="1" applyBorder="1" applyAlignment="1">
      <alignment horizontal="center" vertical="center"/>
    </xf>
    <xf numFmtId="0" fontId="5" fillId="35" borderId="32" xfId="0" applyFont="1" applyFill="1" applyBorder="1" applyAlignment="1">
      <alignment horizontal="center" vertical="center"/>
    </xf>
    <xf numFmtId="0" fontId="5" fillId="35" borderId="3" xfId="0" applyFont="1" applyFill="1" applyBorder="1" applyAlignment="1">
      <alignment horizontal="center" vertical="center"/>
    </xf>
    <xf numFmtId="0" fontId="5" fillId="35" borderId="4" xfId="0" applyFont="1" applyFill="1" applyBorder="1" applyAlignment="1">
      <alignment horizontal="center" vertical="center"/>
    </xf>
    <xf numFmtId="0" fontId="5" fillId="35" borderId="18" xfId="0" applyFont="1" applyFill="1" applyBorder="1" applyAlignment="1">
      <alignment horizontal="center" vertical="center"/>
    </xf>
    <xf numFmtId="0" fontId="5" fillId="35" borderId="26" xfId="0" applyFont="1" applyFill="1" applyBorder="1" applyAlignment="1">
      <alignment horizontal="center" vertical="center"/>
    </xf>
    <xf numFmtId="0" fontId="7" fillId="35" borderId="1" xfId="0" applyFont="1" applyFill="1" applyBorder="1" applyAlignment="1">
      <alignment horizontal="center" vertical="center"/>
    </xf>
    <xf numFmtId="0" fontId="7" fillId="35" borderId="33" xfId="0" applyFont="1" applyFill="1" applyBorder="1" applyAlignment="1">
      <alignment horizontal="center" vertical="center"/>
    </xf>
    <xf numFmtId="0" fontId="7" fillId="35" borderId="34" xfId="0" applyFont="1" applyFill="1" applyBorder="1" applyAlignment="1">
      <alignment horizontal="center" vertical="center"/>
    </xf>
    <xf numFmtId="0" fontId="11" fillId="2" borderId="0" xfId="0" applyFont="1" applyFill="1" applyAlignment="1">
      <alignment horizontal="center" vertical="center"/>
    </xf>
    <xf numFmtId="0" fontId="12" fillId="0" borderId="0" xfId="0" applyFont="1" applyAlignment="1">
      <alignment horizontal="center" vertical="center"/>
    </xf>
    <xf numFmtId="0" fontId="14" fillId="34" borderId="2" xfId="0" applyFont="1" applyFill="1" applyBorder="1" applyAlignment="1" applyProtection="1">
      <alignment vertical="center"/>
      <protection locked="0"/>
    </xf>
    <xf numFmtId="0" fontId="14" fillId="34" borderId="8" xfId="0" applyFont="1" applyFill="1" applyBorder="1" applyAlignment="1" applyProtection="1">
      <alignment vertical="center"/>
      <protection locked="0"/>
    </xf>
    <xf numFmtId="0" fontId="14" fillId="34" borderId="30" xfId="0" applyFont="1" applyFill="1" applyBorder="1" applyAlignment="1" applyProtection="1">
      <alignment vertical="center"/>
      <protection locked="0"/>
    </xf>
    <xf numFmtId="0" fontId="14" fillId="34" borderId="12" xfId="0" applyFont="1" applyFill="1" applyBorder="1" applyAlignment="1" applyProtection="1">
      <alignment vertical="center"/>
      <protection locked="0"/>
    </xf>
    <xf numFmtId="0" fontId="4" fillId="35" borderId="41" xfId="0" applyFont="1" applyFill="1" applyBorder="1" applyAlignment="1">
      <alignment horizontal="center" vertical="center" wrapText="1"/>
    </xf>
    <xf numFmtId="0" fontId="4" fillId="35" borderId="42" xfId="0" applyFont="1" applyFill="1" applyBorder="1" applyAlignment="1">
      <alignment horizontal="center" vertical="center" wrapText="1"/>
    </xf>
    <xf numFmtId="0" fontId="3" fillId="39" borderId="29" xfId="0" applyFont="1" applyFill="1" applyBorder="1" applyAlignment="1">
      <alignment horizontal="left" vertical="center" indent="1"/>
    </xf>
    <xf numFmtId="0" fontId="12" fillId="39" borderId="29" xfId="0" applyFont="1" applyFill="1" applyBorder="1" applyAlignment="1">
      <alignment horizontal="left" vertical="center" indent="1"/>
    </xf>
    <xf numFmtId="0" fontId="4" fillId="35" borderId="43" xfId="0" applyFont="1" applyFill="1" applyBorder="1" applyAlignment="1">
      <alignment horizontal="center" vertical="center"/>
    </xf>
    <xf numFmtId="0" fontId="3" fillId="35" borderId="44" xfId="0" applyFont="1" applyFill="1" applyBorder="1" applyAlignment="1">
      <alignment horizontal="center" vertical="center"/>
    </xf>
    <xf numFmtId="0" fontId="3" fillId="35" borderId="9" xfId="0" applyFont="1" applyFill="1" applyBorder="1" applyAlignment="1">
      <alignment horizontal="center" vertical="center"/>
    </xf>
    <xf numFmtId="0" fontId="3" fillId="39" borderId="29" xfId="0" applyFont="1" applyFill="1" applyBorder="1" applyAlignment="1">
      <alignment horizontal="left" vertical="center" wrapText="1" indent="1"/>
    </xf>
    <xf numFmtId="0" fontId="12" fillId="39" borderId="45" xfId="0" applyFont="1" applyFill="1" applyBorder="1" applyAlignment="1">
      <alignment horizontal="left" vertical="center" wrapText="1" indent="1"/>
    </xf>
    <xf numFmtId="0" fontId="4" fillId="35" borderId="16" xfId="0" applyFont="1" applyFill="1" applyBorder="1" applyAlignment="1">
      <alignment horizontal="center" vertical="center" wrapText="1"/>
    </xf>
    <xf numFmtId="0" fontId="12" fillId="35" borderId="46" xfId="0" applyFont="1" applyFill="1" applyBorder="1" applyAlignment="1">
      <alignment horizontal="center" vertical="center"/>
    </xf>
    <xf numFmtId="0" fontId="4" fillId="35" borderId="22" xfId="0" applyFont="1" applyFill="1" applyBorder="1" applyAlignment="1">
      <alignment horizontal="center" vertical="center"/>
    </xf>
    <xf numFmtId="0" fontId="12" fillId="34" borderId="1" xfId="0" applyFont="1" applyFill="1" applyBorder="1" applyAlignment="1" applyProtection="1">
      <alignment horizontal="center" vertical="center"/>
      <protection locked="0"/>
    </xf>
    <xf numFmtId="0" fontId="12" fillId="34" borderId="33" xfId="0" applyFont="1" applyFill="1" applyBorder="1" applyAlignment="1" applyProtection="1">
      <alignment horizontal="center" vertical="center"/>
      <protection locked="0"/>
    </xf>
    <xf numFmtId="0" fontId="12" fillId="34" borderId="34" xfId="0" applyFont="1" applyFill="1" applyBorder="1" applyAlignment="1" applyProtection="1">
      <alignment horizontal="center" vertical="center"/>
      <protection locked="0"/>
    </xf>
    <xf numFmtId="0" fontId="87" fillId="0" borderId="0" xfId="0" applyFont="1" applyAlignment="1">
      <alignment horizontal="center" vertical="center"/>
    </xf>
    <xf numFmtId="0" fontId="24" fillId="0" borderId="0" xfId="0" applyFont="1" applyAlignment="1">
      <alignment horizontal="center" vertical="center"/>
    </xf>
    <xf numFmtId="0" fontId="80" fillId="42" borderId="2" xfId="0" applyFont="1" applyFill="1" applyBorder="1" applyAlignment="1">
      <alignment horizontal="left" vertical="center" indent="1"/>
    </xf>
    <xf numFmtId="0" fontId="80" fillId="42" borderId="8" xfId="0" applyFont="1" applyFill="1" applyBorder="1" applyAlignment="1">
      <alignment horizontal="left" vertical="center" indent="1"/>
    </xf>
    <xf numFmtId="0" fontId="80" fillId="42" borderId="30" xfId="0" applyFont="1" applyFill="1" applyBorder="1" applyAlignment="1">
      <alignment horizontal="left" vertical="center" indent="1"/>
    </xf>
    <xf numFmtId="0" fontId="80" fillId="42" borderId="12" xfId="0" applyFont="1" applyFill="1" applyBorder="1" applyAlignment="1">
      <alignment horizontal="left" vertical="center" indent="1"/>
    </xf>
    <xf numFmtId="0" fontId="80" fillId="0" borderId="0" xfId="0" applyFont="1" applyAlignment="1">
      <alignment horizontal="left" vertical="center" indent="1"/>
    </xf>
    <xf numFmtId="0" fontId="80" fillId="0" borderId="0" xfId="0" applyFont="1" applyAlignment="1">
      <alignment horizontal="right" vertical="center"/>
    </xf>
    <xf numFmtId="0" fontId="80" fillId="42" borderId="31" xfId="0" applyFont="1" applyFill="1" applyBorder="1" applyAlignment="1">
      <alignment horizontal="center" vertical="center"/>
    </xf>
    <xf numFmtId="0" fontId="80" fillId="42" borderId="17" xfId="0" applyFont="1" applyFill="1" applyBorder="1" applyAlignment="1">
      <alignment horizontal="center" vertical="center"/>
    </xf>
    <xf numFmtId="0" fontId="80" fillId="42" borderId="32" xfId="0" applyFont="1" applyFill="1" applyBorder="1" applyAlignment="1">
      <alignment horizontal="center" vertical="center"/>
    </xf>
    <xf numFmtId="0" fontId="80" fillId="42" borderId="18" xfId="0" applyFont="1" applyFill="1" applyBorder="1" applyAlignment="1">
      <alignment horizontal="center" vertical="center"/>
    </xf>
    <xf numFmtId="0" fontId="80" fillId="42" borderId="28" xfId="0" applyFont="1" applyFill="1" applyBorder="1" applyAlignment="1">
      <alignment horizontal="center" vertical="center"/>
    </xf>
    <xf numFmtId="0" fontId="80" fillId="42" borderId="26" xfId="0" applyFont="1" applyFill="1" applyBorder="1" applyAlignment="1">
      <alignment horizontal="center" vertical="center"/>
    </xf>
    <xf numFmtId="0" fontId="80" fillId="42" borderId="29" xfId="0" applyFont="1" applyFill="1" applyBorder="1" applyAlignment="1">
      <alignment horizontal="left" vertical="center" indent="1"/>
    </xf>
    <xf numFmtId="0" fontId="80" fillId="42" borderId="45" xfId="0" applyFont="1" applyFill="1" applyBorder="1" applyAlignment="1">
      <alignment horizontal="left" vertical="center" indent="1"/>
    </xf>
    <xf numFmtId="0" fontId="88" fillId="51" borderId="59" xfId="36" applyFont="1" applyFill="1" applyBorder="1" applyAlignment="1" applyProtection="1">
      <alignment horizontal="center" vertical="center"/>
    </xf>
    <xf numFmtId="0" fontId="88" fillId="51" borderId="60" xfId="36" applyFont="1" applyFill="1" applyBorder="1" applyAlignment="1" applyProtection="1">
      <alignment horizontal="center" vertical="center"/>
    </xf>
    <xf numFmtId="0" fontId="88" fillId="51" borderId="61" xfId="36" applyFont="1" applyFill="1" applyBorder="1" applyAlignment="1" applyProtection="1">
      <alignment horizontal="center" vertical="center"/>
    </xf>
    <xf numFmtId="0" fontId="91" fillId="48" borderId="0" xfId="0" applyFont="1" applyFill="1" applyAlignment="1">
      <alignment horizontal="center" vertical="center" wrapText="1"/>
    </xf>
    <xf numFmtId="0" fontId="70" fillId="0" borderId="0" xfId="0" applyFont="1" applyAlignment="1">
      <alignment horizontal="left" vertical="center" wrapText="1" indent="1"/>
    </xf>
    <xf numFmtId="0" fontId="89" fillId="0" borderId="0" xfId="0" applyFont="1" applyAlignment="1">
      <alignment horizontal="left" vertical="center" wrapText="1" indent="1"/>
    </xf>
    <xf numFmtId="0" fontId="16" fillId="50" borderId="62" xfId="0" applyFont="1" applyFill="1" applyBorder="1" applyAlignment="1">
      <alignment horizontal="center" vertical="center" wrapText="1"/>
    </xf>
    <xf numFmtId="0" fontId="16" fillId="50" borderId="63" xfId="0" applyFont="1" applyFill="1" applyBorder="1" applyAlignment="1">
      <alignment horizontal="center" vertical="center" wrapText="1"/>
    </xf>
    <xf numFmtId="1" fontId="82" fillId="46" borderId="47" xfId="0" applyNumberFormat="1" applyFont="1" applyFill="1" applyBorder="1" applyAlignment="1">
      <alignment horizontal="center" vertical="center"/>
    </xf>
    <xf numFmtId="0" fontId="0" fillId="52" borderId="14" xfId="0" applyFill="1" applyBorder="1"/>
    <xf numFmtId="1" fontId="82" fillId="46" borderId="47" xfId="0" applyNumberFormat="1" applyFont="1" applyFill="1" applyBorder="1" applyAlignment="1">
      <alignment horizontal="center" vertical="center" wrapText="1"/>
    </xf>
    <xf numFmtId="0" fontId="0" fillId="52" borderId="14" xfId="0" applyFill="1" applyBorder="1" applyAlignment="1">
      <alignment wrapText="1"/>
    </xf>
    <xf numFmtId="0" fontId="90" fillId="0" borderId="0" xfId="41" applyFont="1" applyAlignment="1">
      <alignment horizontal="left"/>
    </xf>
    <xf numFmtId="0" fontId="36" fillId="0" borderId="0" xfId="41" applyFont="1" applyAlignment="1">
      <alignment horizontal="left"/>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4" xfId="42" xr:uid="{00000000-0005-0000-0000-00002A000000}"/>
    <cellStyle name="Note 2" xfId="43" xr:uid="{00000000-0005-0000-0000-00002B000000}"/>
    <cellStyle name="Output" xfId="44" builtinId="21" customBuiltin="1"/>
    <cellStyle name="Title" xfId="45" builtinId="15" customBuiltin="1"/>
    <cellStyle name="Total" xfId="46" builtinId="25" customBuiltin="1"/>
    <cellStyle name="Warning Text" xfId="47" builtinId="11" customBuiltin="1"/>
  </cellStyles>
  <dxfs count="24">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patternFill>
          <bgColor theme="5" tint="0.59996337778862885"/>
        </patternFill>
      </fill>
    </dxf>
    <dxf>
      <fill>
        <patternFill>
          <bgColor theme="5" tint="0.59996337778862885"/>
        </patternFill>
      </fill>
    </dxf>
    <dxf>
      <fill>
        <patternFill>
          <bgColor theme="5" tint="0.59996337778862885"/>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inor surgery'!H15"/></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5</xdr:col>
      <xdr:colOff>542290</xdr:colOff>
      <xdr:row>14</xdr:row>
      <xdr:rowOff>59690</xdr:rowOff>
    </xdr:from>
    <xdr:to>
      <xdr:col>7</xdr:col>
      <xdr:colOff>684313</xdr:colOff>
      <xdr:row>17</xdr:row>
      <xdr:rowOff>22140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295140" y="3139440"/>
          <a:ext cx="1424723" cy="58475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solidFill>
                <a:sysClr val="windowText" lastClr="000000"/>
              </a:solidFill>
            </a:rPr>
            <a:t>Minor</a:t>
          </a:r>
          <a:r>
            <a:rPr lang="en-GB" sz="1100" b="1"/>
            <a:t> </a:t>
          </a:r>
          <a:r>
            <a:rPr lang="en-GB" sz="1100" b="1">
              <a:solidFill>
                <a:sysClr val="windowText" lastClr="000000"/>
              </a:solidFill>
            </a:rPr>
            <a:t>Surgery DES</a:t>
          </a:r>
        </a:p>
      </xdr:txBody>
    </xdr:sp>
    <xdr:clientData/>
  </xdr:twoCellAnchor>
  <xdr:twoCellAnchor editAs="oneCell">
    <xdr:from>
      <xdr:col>8</xdr:col>
      <xdr:colOff>314326</xdr:colOff>
      <xdr:row>0</xdr:row>
      <xdr:rowOff>47707</xdr:rowOff>
    </xdr:from>
    <xdr:to>
      <xdr:col>11</xdr:col>
      <xdr:colOff>409872</xdr:colOff>
      <xdr:row>3</xdr:row>
      <xdr:rowOff>123826</xdr:rowOff>
    </xdr:to>
    <xdr:pic>
      <xdr:nvPicPr>
        <xdr:cNvPr id="2" name="Picture 1">
          <a:extLst>
            <a:ext uri="{FF2B5EF4-FFF2-40B4-BE49-F238E27FC236}">
              <a16:creationId xmlns:a16="http://schemas.microsoft.com/office/drawing/2014/main" id="{3729DDB8-4FC1-4B8B-89A8-294F40F9C351}"/>
            </a:ext>
          </a:extLst>
        </xdr:cNvPr>
        <xdr:cNvPicPr>
          <a:picLocks noChangeAspect="1"/>
        </xdr:cNvPicPr>
      </xdr:nvPicPr>
      <xdr:blipFill>
        <a:blip xmlns:r="http://schemas.openxmlformats.org/officeDocument/2006/relationships" r:embed="rId2"/>
        <a:stretch>
          <a:fillRect/>
        </a:stretch>
      </xdr:blipFill>
      <xdr:spPr>
        <a:xfrm>
          <a:off x="9286876" y="47707"/>
          <a:ext cx="1924346" cy="561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12700</xdr:colOff>
      <xdr:row>0</xdr:row>
      <xdr:rowOff>0</xdr:rowOff>
    </xdr:from>
    <xdr:to>
      <xdr:col>8</xdr:col>
      <xdr:colOff>19050</xdr:colOff>
      <xdr:row>0</xdr:row>
      <xdr:rowOff>793750</xdr:rowOff>
    </xdr:to>
    <xdr:pic>
      <xdr:nvPicPr>
        <xdr:cNvPr id="1145" name="Picture 5" descr="NE London Alliance logo">
          <a:extLst>
            <a:ext uri="{FF2B5EF4-FFF2-40B4-BE49-F238E27FC236}">
              <a16:creationId xmlns:a16="http://schemas.microsoft.com/office/drawing/2014/main" id="{00000000-0008-0000-0100-00007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32850" y="0"/>
          <a:ext cx="240665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371144</xdr:colOff>
      <xdr:row>13</xdr:row>
      <xdr:rowOff>56984</xdr:rowOff>
    </xdr:from>
    <xdr:to>
      <xdr:col>5</xdr:col>
      <xdr:colOff>1086892</xdr:colOff>
      <xdr:row>14</xdr:row>
      <xdr:rowOff>29830</xdr:rowOff>
    </xdr:to>
    <xdr:sp macro="" textlink="">
      <xdr:nvSpPr>
        <xdr:cNvPr id="4" name="Arrow: Left 3">
          <a:extLst>
            <a:ext uri="{FF2B5EF4-FFF2-40B4-BE49-F238E27FC236}">
              <a16:creationId xmlns:a16="http://schemas.microsoft.com/office/drawing/2014/main" id="{093DC5FE-1D54-4351-873F-679496F1F8F0}"/>
            </a:ext>
          </a:extLst>
        </xdr:cNvPr>
        <xdr:cNvSpPr/>
      </xdr:nvSpPr>
      <xdr:spPr>
        <a:xfrm rot="13435176">
          <a:off x="6657644" y="4208297"/>
          <a:ext cx="715748" cy="647533"/>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1053762</xdr:colOff>
      <xdr:row>13</xdr:row>
      <xdr:rowOff>65175</xdr:rowOff>
    </xdr:from>
    <xdr:to>
      <xdr:col>3</xdr:col>
      <xdr:colOff>1618542</xdr:colOff>
      <xdr:row>14</xdr:row>
      <xdr:rowOff>100207</xdr:rowOff>
    </xdr:to>
    <xdr:sp macro="" textlink="">
      <xdr:nvSpPr>
        <xdr:cNvPr id="5" name="Arrow: Left 4">
          <a:extLst>
            <a:ext uri="{FF2B5EF4-FFF2-40B4-BE49-F238E27FC236}">
              <a16:creationId xmlns:a16="http://schemas.microsoft.com/office/drawing/2014/main" id="{C819287E-7217-4D9B-9DE2-3740183A1951}"/>
            </a:ext>
          </a:extLst>
        </xdr:cNvPr>
        <xdr:cNvSpPr/>
      </xdr:nvSpPr>
      <xdr:spPr>
        <a:xfrm rot="18774524">
          <a:off x="4501573" y="4277052"/>
          <a:ext cx="685907" cy="564780"/>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9</xdr:col>
      <xdr:colOff>642938</xdr:colOff>
      <xdr:row>0</xdr:row>
      <xdr:rowOff>95250</xdr:rowOff>
    </xdr:from>
    <xdr:to>
      <xdr:col>10</xdr:col>
      <xdr:colOff>531315</xdr:colOff>
      <xdr:row>1</xdr:row>
      <xdr:rowOff>299956</xdr:rowOff>
    </xdr:to>
    <xdr:pic>
      <xdr:nvPicPr>
        <xdr:cNvPr id="6" name="Picture 5">
          <a:extLst>
            <a:ext uri="{FF2B5EF4-FFF2-40B4-BE49-F238E27FC236}">
              <a16:creationId xmlns:a16="http://schemas.microsoft.com/office/drawing/2014/main" id="{95083C88-59D2-4285-8D52-2F138D4FBCEE}"/>
            </a:ext>
          </a:extLst>
        </xdr:cNvPr>
        <xdr:cNvPicPr>
          <a:picLocks noChangeAspect="1"/>
        </xdr:cNvPicPr>
      </xdr:nvPicPr>
      <xdr:blipFill>
        <a:blip xmlns:r="http://schemas.openxmlformats.org/officeDocument/2006/relationships" r:embed="rId1"/>
        <a:stretch>
          <a:fillRect/>
        </a:stretch>
      </xdr:blipFill>
      <xdr:spPr>
        <a:xfrm>
          <a:off x="11406188" y="95250"/>
          <a:ext cx="1924346" cy="5618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2547937</xdr:colOff>
      <xdr:row>0</xdr:row>
      <xdr:rowOff>0</xdr:rowOff>
    </xdr:from>
    <xdr:to>
      <xdr:col>5</xdr:col>
      <xdr:colOff>1128712</xdr:colOff>
      <xdr:row>1</xdr:row>
      <xdr:rowOff>352425</xdr:rowOff>
    </xdr:to>
    <xdr:pic>
      <xdr:nvPicPr>
        <xdr:cNvPr id="3" name="Picture 2" descr="NELCCG_Logo_Co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6125" y="0"/>
          <a:ext cx="1993900" cy="7175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pha.hscad.hscpartners.org\dfscorp\PCC%20N%20Drive\8.0%20Operations%20and%20Delivery\PCC\GP%20&amp;%20Pharmacy%20NW\NWL%20GP\Enhanced%20Services\Quarterly%20claim%20forms\2015_16\MS_claim_form_2015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nor Surgery Claim Form"/>
      <sheetName val="Tables"/>
    </sheetNames>
    <sheetDataSet>
      <sheetData sheetId="0"/>
      <sheetData sheetId="1">
        <row r="1">
          <cell r="A1" t="str">
            <v>PRACTICE CODE</v>
          </cell>
          <cell r="B1" t="str">
            <v>PRACTICE NAME</v>
          </cell>
          <cell r="C1" t="str">
            <v>CCG</v>
          </cell>
        </row>
        <row r="2">
          <cell r="A2" t="str">
            <v>E83003</v>
          </cell>
          <cell r="B2" t="str">
            <v>The Clinic (Oakleigh Rd North)</v>
          </cell>
          <cell r="C2" t="str">
            <v>NHS Barnet CCG</v>
          </cell>
        </row>
        <row r="3">
          <cell r="A3" t="str">
            <v>E83005</v>
          </cell>
          <cell r="B3" t="str">
            <v>Lichfield Grove Surgery</v>
          </cell>
          <cell r="C3" t="str">
            <v>NHS Barnet CCG</v>
          </cell>
        </row>
        <row r="4">
          <cell r="A4" t="str">
            <v>E83006</v>
          </cell>
          <cell r="B4" t="str">
            <v>Greenfield Medical Centre</v>
          </cell>
          <cell r="C4" t="str">
            <v>NHS Barnet CCG</v>
          </cell>
        </row>
        <row r="5">
          <cell r="A5" t="str">
            <v>E83007</v>
          </cell>
          <cell r="B5" t="str">
            <v>Squires Lane Medical Practice</v>
          </cell>
          <cell r="C5" t="str">
            <v>NHS Barnet CCG</v>
          </cell>
        </row>
        <row r="6">
          <cell r="A6" t="str">
            <v>E83008</v>
          </cell>
          <cell r="B6" t="str">
            <v>Heathfielde</v>
          </cell>
          <cell r="C6" t="str">
            <v>NHS Barnet CCG</v>
          </cell>
        </row>
        <row r="7">
          <cell r="A7" t="str">
            <v>E83009</v>
          </cell>
          <cell r="B7" t="str">
            <v>PHGH Doctors</v>
          </cell>
          <cell r="C7" t="str">
            <v>NHS Barnet CCG</v>
          </cell>
        </row>
        <row r="8">
          <cell r="A8" t="str">
            <v>E83010</v>
          </cell>
          <cell r="B8" t="str">
            <v>The Speedwell Practice</v>
          </cell>
          <cell r="C8" t="str">
            <v>NHS Barnet CCG</v>
          </cell>
        </row>
        <row r="9">
          <cell r="A9" t="str">
            <v>E83011</v>
          </cell>
          <cell r="B9" t="str">
            <v>The Everglade Medical Practice</v>
          </cell>
          <cell r="C9" t="str">
            <v>NHS Barnet CCG</v>
          </cell>
        </row>
        <row r="10">
          <cell r="A10" t="str">
            <v>E83012</v>
          </cell>
          <cell r="B10" t="str">
            <v>The Old Courthouse Surgery</v>
          </cell>
          <cell r="C10" t="str">
            <v>NHS Barnet CCG</v>
          </cell>
        </row>
        <row r="11">
          <cell r="A11" t="str">
            <v>E83013</v>
          </cell>
          <cell r="B11" t="str">
            <v>Cornwall House Surgery</v>
          </cell>
          <cell r="C11" t="str">
            <v>NHS Barnet CCG</v>
          </cell>
        </row>
        <row r="12">
          <cell r="A12" t="str">
            <v>E83016</v>
          </cell>
          <cell r="B12" t="str">
            <v>Millway Medical Practice</v>
          </cell>
          <cell r="C12" t="str">
            <v>NHS Barnet CCG</v>
          </cell>
        </row>
        <row r="13">
          <cell r="A13" t="str">
            <v>E83017</v>
          </cell>
          <cell r="B13" t="str">
            <v>Longrove Surgery</v>
          </cell>
          <cell r="C13" t="str">
            <v>NHS Barnet CCG</v>
          </cell>
        </row>
        <row r="14">
          <cell r="A14" t="str">
            <v>E83018</v>
          </cell>
          <cell r="B14" t="str">
            <v>Watling Medical Centre</v>
          </cell>
          <cell r="C14" t="str">
            <v>NHS Barnet CCG</v>
          </cell>
        </row>
        <row r="15">
          <cell r="A15" t="str">
            <v>E83020</v>
          </cell>
          <cell r="B15" t="str">
            <v>St George’s Medical Centre</v>
          </cell>
          <cell r="C15" t="str">
            <v>NHS Barnet CCG</v>
          </cell>
        </row>
        <row r="16">
          <cell r="A16" t="str">
            <v>E83021</v>
          </cell>
          <cell r="B16" t="str">
            <v>Torrington Park Group Practice</v>
          </cell>
          <cell r="C16" t="str">
            <v>NHS Barnet CCG</v>
          </cell>
        </row>
        <row r="17">
          <cell r="A17" t="str">
            <v>E83024</v>
          </cell>
          <cell r="B17" t="str">
            <v>St Andrews Medical Practice</v>
          </cell>
          <cell r="C17" t="str">
            <v>NHS Barnet CCG</v>
          </cell>
        </row>
        <row r="18">
          <cell r="A18" t="str">
            <v>E83025</v>
          </cell>
          <cell r="B18" t="str">
            <v>Pennine Drive Surgery</v>
          </cell>
          <cell r="C18" t="str">
            <v>NHS Barnet CCG</v>
          </cell>
        </row>
        <row r="19">
          <cell r="A19" t="str">
            <v>E83026</v>
          </cell>
          <cell r="B19" t="str">
            <v>Supreme Medical Centre</v>
          </cell>
          <cell r="C19" t="str">
            <v>NHS Barnet CCG</v>
          </cell>
        </row>
        <row r="20">
          <cell r="A20" t="str">
            <v>E83027</v>
          </cell>
          <cell r="B20" t="str">
            <v>The Practice @ 188</v>
          </cell>
          <cell r="C20" t="str">
            <v>NHS Barnet CCG</v>
          </cell>
        </row>
        <row r="21">
          <cell r="A21" t="str">
            <v>E83028</v>
          </cell>
          <cell r="B21" t="str">
            <v>Parkview Surgery</v>
          </cell>
          <cell r="C21" t="str">
            <v>NHS Barnet CCG</v>
          </cell>
        </row>
        <row r="22">
          <cell r="A22" t="str">
            <v>E83030</v>
          </cell>
          <cell r="B22" t="str">
            <v>Penshurst Gardens</v>
          </cell>
          <cell r="C22" t="str">
            <v>NHS Barnet CCG</v>
          </cell>
        </row>
        <row r="23">
          <cell r="A23" t="str">
            <v>E83031</v>
          </cell>
          <cell r="B23" t="str">
            <v>The Village Surgery</v>
          </cell>
          <cell r="C23" t="str">
            <v>NHS Barnet CCG</v>
          </cell>
        </row>
        <row r="24">
          <cell r="A24" t="str">
            <v>E83032</v>
          </cell>
          <cell r="B24" t="str">
            <v>Oak Lodge Medical Centre</v>
          </cell>
          <cell r="C24" t="str">
            <v>NHS Barnet CCG</v>
          </cell>
        </row>
        <row r="25">
          <cell r="A25" t="str">
            <v>E83034</v>
          </cell>
          <cell r="B25" t="str">
            <v>Isaacson, Dr R (Colney Hatch Lane)</v>
          </cell>
          <cell r="C25" t="str">
            <v>NHS Barnet CCG</v>
          </cell>
        </row>
        <row r="26">
          <cell r="A26" t="str">
            <v>E83035</v>
          </cell>
          <cell r="B26" t="str">
            <v>Wentworth Medical Practice</v>
          </cell>
          <cell r="C26" t="str">
            <v>NHS Barnet CCG</v>
          </cell>
        </row>
        <row r="27">
          <cell r="A27" t="str">
            <v>E83036</v>
          </cell>
          <cell r="B27" t="str">
            <v>Vale Drive Medical Practice</v>
          </cell>
          <cell r="C27" t="str">
            <v>NHS Barnet CCG</v>
          </cell>
        </row>
        <row r="28">
          <cell r="A28" t="str">
            <v>E83037</v>
          </cell>
          <cell r="B28" t="str">
            <v>Derwent Medical Centre</v>
          </cell>
          <cell r="C28" t="str">
            <v>NHS Barnet CCG</v>
          </cell>
        </row>
        <row r="29">
          <cell r="A29" t="str">
            <v>E83038</v>
          </cell>
          <cell r="B29" t="str">
            <v>Jai Medical Centre</v>
          </cell>
          <cell r="C29" t="str">
            <v>NHS Barnet CCG</v>
          </cell>
        </row>
        <row r="30">
          <cell r="A30" t="str">
            <v>E83039</v>
          </cell>
          <cell r="B30" t="str">
            <v>Ravenscroft Medical Centre</v>
          </cell>
          <cell r="C30" t="str">
            <v>NHS Barnet CCG</v>
          </cell>
        </row>
        <row r="31">
          <cell r="A31" t="str">
            <v>E83041</v>
          </cell>
          <cell r="B31" t="str">
            <v>Dr Rashid (1 Wakeman's Hill)</v>
          </cell>
          <cell r="C31" t="str">
            <v>NHS Barnet CCG</v>
          </cell>
        </row>
        <row r="32">
          <cell r="A32" t="str">
            <v>E83042</v>
          </cell>
          <cell r="B32" t="str">
            <v>Vale Drive M/C (Makanjuola, Dr A)</v>
          </cell>
          <cell r="C32" t="str">
            <v>NHS Barnet CCG</v>
          </cell>
        </row>
        <row r="33">
          <cell r="A33" t="str">
            <v>E83044</v>
          </cell>
          <cell r="B33" t="str">
            <v>Addington Medical Centre</v>
          </cell>
          <cell r="C33" t="str">
            <v>NHS Barnet CCG</v>
          </cell>
        </row>
        <row r="34">
          <cell r="A34" t="str">
            <v>E83045</v>
          </cell>
          <cell r="B34" t="str">
            <v>Friern Barnet Medical Centre</v>
          </cell>
          <cell r="C34" t="str">
            <v>NHS Barnet CCG</v>
          </cell>
        </row>
        <row r="35">
          <cell r="A35" t="str">
            <v>E83046</v>
          </cell>
          <cell r="B35" t="str">
            <v>Mulberry Medical Practice</v>
          </cell>
          <cell r="C35" t="str">
            <v>NHS Barnet CCG</v>
          </cell>
        </row>
        <row r="36">
          <cell r="A36" t="str">
            <v>E83049</v>
          </cell>
          <cell r="B36" t="str">
            <v>Langstone Way Surgery</v>
          </cell>
          <cell r="C36" t="str">
            <v>NHS Barnet CCG</v>
          </cell>
        </row>
        <row r="37">
          <cell r="A37" t="str">
            <v>E83050</v>
          </cell>
          <cell r="B37" t="str">
            <v>East Finchley Medical Practice</v>
          </cell>
          <cell r="C37" t="str">
            <v>NHS Barnet CCG</v>
          </cell>
        </row>
        <row r="38">
          <cell r="A38" t="str">
            <v>E83053</v>
          </cell>
          <cell r="B38" t="str">
            <v>Lane End Medical Group</v>
          </cell>
          <cell r="C38" t="str">
            <v>NHS Barnet CCG</v>
          </cell>
        </row>
        <row r="39">
          <cell r="A39" t="str">
            <v>E83600</v>
          </cell>
          <cell r="B39" t="str">
            <v>Adler &amp; Rosenberg (682 Finchley Rd)</v>
          </cell>
          <cell r="C39" t="str">
            <v>NHS Barnet CCG</v>
          </cell>
        </row>
        <row r="40">
          <cell r="A40" t="str">
            <v>E83613</v>
          </cell>
          <cell r="B40" t="str">
            <v>East Barnet HC (Monkman)</v>
          </cell>
          <cell r="C40" t="str">
            <v>NHS Barnet CCG</v>
          </cell>
        </row>
        <row r="41">
          <cell r="A41" t="str">
            <v>E83621</v>
          </cell>
          <cell r="B41" t="str">
            <v>Team Health Care Practice</v>
          </cell>
          <cell r="C41" t="str">
            <v>NHS Barnet CCG</v>
          </cell>
        </row>
        <row r="42">
          <cell r="A42" t="str">
            <v>E83622</v>
          </cell>
          <cell r="B42" t="str">
            <v>Dr Buckman - The Group Practice</v>
          </cell>
          <cell r="C42" t="str">
            <v>NHS Barnet CCG</v>
          </cell>
        </row>
        <row r="43">
          <cell r="A43" t="str">
            <v>E83624</v>
          </cell>
          <cell r="B43" t="str">
            <v>Station Road Surgery</v>
          </cell>
          <cell r="C43" t="str">
            <v>NHS Barnet CCG</v>
          </cell>
        </row>
        <row r="44">
          <cell r="A44" t="str">
            <v>E83629</v>
          </cell>
          <cell r="B44" t="str">
            <v>East Barnet HC (Dr Weston)</v>
          </cell>
          <cell r="C44" t="str">
            <v>NHS Barnet CCG</v>
          </cell>
        </row>
        <row r="45">
          <cell r="A45" t="str">
            <v>E83631</v>
          </cell>
          <cell r="B45" t="str">
            <v>Cherry Tree Surgery</v>
          </cell>
          <cell r="C45" t="str">
            <v>NHS Barnet CCG</v>
          </cell>
        </row>
        <row r="46">
          <cell r="A46" t="str">
            <v>E83632</v>
          </cell>
          <cell r="B46" t="str">
            <v>East Barnet HC (Dr Peskin)</v>
          </cell>
          <cell r="C46" t="str">
            <v>NHS Barnet CCG</v>
          </cell>
        </row>
        <row r="47">
          <cell r="A47" t="str">
            <v>E83633</v>
          </cell>
          <cell r="B47" t="str">
            <v>Watford Way Surgery</v>
          </cell>
          <cell r="C47" t="str">
            <v>NHS Barnet CCG</v>
          </cell>
        </row>
        <row r="48">
          <cell r="A48" t="str">
            <v>E83637</v>
          </cell>
          <cell r="B48" t="str">
            <v>Dr Lamba (Colindeep Lane)</v>
          </cell>
          <cell r="C48" t="str">
            <v>NHS Barnet CCG</v>
          </cell>
        </row>
        <row r="49">
          <cell r="A49" t="str">
            <v>E83638</v>
          </cell>
          <cell r="B49" t="str">
            <v>Mountfield Surgery</v>
          </cell>
          <cell r="C49" t="str">
            <v>NHS Barnet CCG</v>
          </cell>
        </row>
        <row r="50">
          <cell r="A50" t="str">
            <v>E83639</v>
          </cell>
          <cell r="B50" t="str">
            <v>Rosemary Surgery</v>
          </cell>
          <cell r="C50" t="str">
            <v>NHS Barnet CCG</v>
          </cell>
        </row>
        <row r="51">
          <cell r="A51" t="str">
            <v>E83640</v>
          </cell>
          <cell r="B51" t="str">
            <v>The Raleigh Surgery</v>
          </cell>
          <cell r="C51" t="str">
            <v>NHS Barnet CCG</v>
          </cell>
        </row>
        <row r="52">
          <cell r="A52" t="str">
            <v>E83644</v>
          </cell>
          <cell r="B52" t="str">
            <v>Ballards Lane Surgery</v>
          </cell>
          <cell r="C52" t="str">
            <v>NHS Barnet CCG</v>
          </cell>
        </row>
        <row r="53">
          <cell r="A53" t="str">
            <v>E83645</v>
          </cell>
          <cell r="B53" t="str">
            <v>Osidge Medical Practice</v>
          </cell>
          <cell r="C53" t="str">
            <v>NHS Barnet CCG</v>
          </cell>
        </row>
        <row r="54">
          <cell r="A54" t="str">
            <v>E83649</v>
          </cell>
          <cell r="B54" t="str">
            <v>Hodford Road Surgery</v>
          </cell>
          <cell r="C54" t="str">
            <v>NHS Barnet CCG</v>
          </cell>
        </row>
        <row r="55">
          <cell r="A55" t="str">
            <v>E83650</v>
          </cell>
          <cell r="B55" t="str">
            <v>Gloucester Road Surgery</v>
          </cell>
          <cell r="C55" t="str">
            <v>NHS Barnet CCG</v>
          </cell>
        </row>
        <row r="56">
          <cell r="A56" t="str">
            <v>E83651</v>
          </cell>
          <cell r="B56" t="str">
            <v>Dr Harris - The Group Practice</v>
          </cell>
          <cell r="C56" t="str">
            <v>NHS Barnet CCG</v>
          </cell>
        </row>
        <row r="57">
          <cell r="A57" t="str">
            <v>E83652</v>
          </cell>
          <cell r="B57" t="str">
            <v>Dr Rowburry - The Group Practice</v>
          </cell>
          <cell r="C57" t="str">
            <v>NHS Barnet CCG</v>
          </cell>
        </row>
        <row r="58">
          <cell r="A58" t="str">
            <v>E83653</v>
          </cell>
          <cell r="B58" t="str">
            <v>The Phoenix Practice</v>
          </cell>
          <cell r="C58" t="str">
            <v>NHS Barnet CCG</v>
          </cell>
        </row>
        <row r="59">
          <cell r="A59" t="str">
            <v>E83654</v>
          </cell>
          <cell r="B59" t="str">
            <v>Cricklewood Broadway Surgery</v>
          </cell>
          <cell r="C59" t="str">
            <v>NHS Brent CCG</v>
          </cell>
        </row>
        <row r="60">
          <cell r="A60" t="str">
            <v>E83656</v>
          </cell>
          <cell r="B60" t="str">
            <v>Boyne Avenue Surgery</v>
          </cell>
          <cell r="C60" t="str">
            <v>NHS Barnet CCG</v>
          </cell>
        </row>
        <row r="61">
          <cell r="A61" t="str">
            <v>E83657</v>
          </cell>
          <cell r="B61" t="str">
            <v>Hillview Surgery</v>
          </cell>
          <cell r="C61" t="str">
            <v>NHS Barnet CCG</v>
          </cell>
        </row>
        <row r="62">
          <cell r="A62" t="str">
            <v>E83658</v>
          </cell>
          <cell r="B62" t="str">
            <v>Dr Hasmukh Makanji - Woodcroft M/C</v>
          </cell>
          <cell r="C62" t="str">
            <v>NHS Barnet CCG</v>
          </cell>
        </row>
        <row r="63">
          <cell r="A63" t="str">
            <v>E83664</v>
          </cell>
          <cell r="B63" t="str">
            <v>The Hampden Prac - Dr Olusi and Dr Toun</v>
          </cell>
          <cell r="C63" t="str">
            <v>NHS Barnet CCG</v>
          </cell>
        </row>
        <row r="64">
          <cell r="A64" t="str">
            <v>E83668</v>
          </cell>
          <cell r="B64" t="str">
            <v>(Sirisena) Medical Centre</v>
          </cell>
          <cell r="C64" t="str">
            <v>NHS Barnet CCG</v>
          </cell>
        </row>
        <row r="65">
          <cell r="A65" t="str">
            <v>E84002</v>
          </cell>
          <cell r="B65" t="str">
            <v>Forty Willows Surgery</v>
          </cell>
          <cell r="C65" t="str">
            <v>NHS Brent CCG</v>
          </cell>
        </row>
        <row r="66">
          <cell r="A66" t="str">
            <v>E84003</v>
          </cell>
          <cell r="B66" t="str">
            <v>Premier Medical Centre</v>
          </cell>
          <cell r="C66" t="str">
            <v>NHS Brent CCG</v>
          </cell>
        </row>
        <row r="67">
          <cell r="A67" t="str">
            <v>E84004</v>
          </cell>
          <cell r="B67" t="str">
            <v>The Circle Practice</v>
          </cell>
          <cell r="C67" t="str">
            <v>NHS Harrow CCG</v>
          </cell>
        </row>
        <row r="68">
          <cell r="A68" t="str">
            <v>E84005</v>
          </cell>
          <cell r="B68" t="str">
            <v>Kings Road Surgery</v>
          </cell>
          <cell r="C68" t="str">
            <v>NHS Harrow CCG</v>
          </cell>
        </row>
        <row r="69">
          <cell r="A69" t="str">
            <v>E84006</v>
          </cell>
          <cell r="B69" t="str">
            <v>The Law Medical Group Practice</v>
          </cell>
          <cell r="C69" t="str">
            <v>NHS Brent CCG</v>
          </cell>
        </row>
        <row r="70">
          <cell r="A70" t="str">
            <v>E84007</v>
          </cell>
          <cell r="B70" t="str">
            <v>Uxendon Crescent Surgery</v>
          </cell>
          <cell r="C70" t="str">
            <v>NHS Brent CCG</v>
          </cell>
        </row>
        <row r="71">
          <cell r="A71" t="str">
            <v>E84008</v>
          </cell>
          <cell r="B71" t="str">
            <v>Simpson House Medical Centre</v>
          </cell>
          <cell r="C71" t="str">
            <v>NHS Harrow CCG</v>
          </cell>
        </row>
        <row r="72">
          <cell r="A72" t="str">
            <v>E84009</v>
          </cell>
          <cell r="B72" t="str">
            <v>The Enderley Medical Centre</v>
          </cell>
          <cell r="C72" t="str">
            <v>NHS Harrow CCG</v>
          </cell>
        </row>
        <row r="73">
          <cell r="A73" t="str">
            <v>E84011</v>
          </cell>
          <cell r="B73" t="str">
            <v>St Andrew's Medical Centre</v>
          </cell>
          <cell r="C73" t="str">
            <v>NHS Brent CCG</v>
          </cell>
        </row>
        <row r="74">
          <cell r="A74" t="str">
            <v>E84012</v>
          </cell>
          <cell r="B74" t="str">
            <v>The Windmill Medical Practice</v>
          </cell>
          <cell r="C74" t="str">
            <v>NHS Brent CCG</v>
          </cell>
        </row>
        <row r="75">
          <cell r="A75" t="str">
            <v>E84013</v>
          </cell>
          <cell r="B75" t="str">
            <v>Church End Medical Centre</v>
          </cell>
          <cell r="C75" t="str">
            <v>NHS Brent CCG</v>
          </cell>
        </row>
        <row r="76">
          <cell r="A76" t="str">
            <v>E84014</v>
          </cell>
          <cell r="B76" t="str">
            <v>Bacon Lane Surgery</v>
          </cell>
          <cell r="C76" t="str">
            <v>NHS Harrow CCG</v>
          </cell>
        </row>
        <row r="77">
          <cell r="A77" t="str">
            <v>E84015</v>
          </cell>
          <cell r="B77" t="str">
            <v>The Willow Tree Family Doctors</v>
          </cell>
          <cell r="C77" t="str">
            <v>NHS Brent CCG</v>
          </cell>
        </row>
        <row r="78">
          <cell r="A78" t="str">
            <v>E84017</v>
          </cell>
          <cell r="B78" t="str">
            <v>Sudbury &amp; Alperton Medical Centre</v>
          </cell>
          <cell r="C78" t="str">
            <v>NHS Brent CCG</v>
          </cell>
        </row>
        <row r="79">
          <cell r="A79" t="str">
            <v>E84018</v>
          </cell>
          <cell r="B79" t="str">
            <v>Streatfield Surgery</v>
          </cell>
          <cell r="C79" t="str">
            <v>NHS Harrow CCG</v>
          </cell>
        </row>
        <row r="80">
          <cell r="A80" t="str">
            <v>E84020</v>
          </cell>
          <cell r="B80" t="str">
            <v>The Stag-Holly Road Practice</v>
          </cell>
          <cell r="C80" t="str">
            <v>NHS Brent CCG</v>
          </cell>
        </row>
        <row r="81">
          <cell r="A81" t="str">
            <v>E84021</v>
          </cell>
          <cell r="B81" t="str">
            <v>The Willesden Medical Centre</v>
          </cell>
          <cell r="C81" t="str">
            <v>NHS Brent CCG</v>
          </cell>
        </row>
        <row r="82">
          <cell r="A82" t="str">
            <v>E84022</v>
          </cell>
          <cell r="B82" t="str">
            <v>Roxbourne Medical Centre</v>
          </cell>
          <cell r="C82" t="str">
            <v>NHS Harrow CCG</v>
          </cell>
        </row>
        <row r="83">
          <cell r="A83" t="str">
            <v>E84023</v>
          </cell>
          <cell r="B83" t="str">
            <v>Park House Medical Centre</v>
          </cell>
          <cell r="C83" t="str">
            <v>NHS Brent CCG</v>
          </cell>
        </row>
        <row r="84">
          <cell r="A84" t="str">
            <v>E84024</v>
          </cell>
          <cell r="B84" t="str">
            <v>The Pinn Medical Centre</v>
          </cell>
          <cell r="C84" t="str">
            <v>NHS Harrow CCG</v>
          </cell>
        </row>
        <row r="85">
          <cell r="A85" t="str">
            <v>E84025</v>
          </cell>
          <cell r="B85" t="str">
            <v>Lonsdale Medical Centre</v>
          </cell>
          <cell r="C85" t="str">
            <v>NHS Brent CCG</v>
          </cell>
        </row>
        <row r="86">
          <cell r="A86" t="str">
            <v>E84026</v>
          </cell>
          <cell r="B86" t="str">
            <v>Buckingham Road Surgery</v>
          </cell>
          <cell r="C86" t="str">
            <v>NHS Brent CCG</v>
          </cell>
        </row>
        <row r="87">
          <cell r="A87" t="str">
            <v>E84028</v>
          </cell>
          <cell r="B87" t="str">
            <v>The Stonebridge Practice</v>
          </cell>
          <cell r="C87" t="str">
            <v>NHS Brent CCG</v>
          </cell>
        </row>
        <row r="88">
          <cell r="A88" t="str">
            <v>E84029</v>
          </cell>
          <cell r="B88" t="str">
            <v>Harness Harlesden Practice</v>
          </cell>
          <cell r="C88" t="str">
            <v>NHS Brent CCG</v>
          </cell>
        </row>
        <row r="89">
          <cell r="A89" t="str">
            <v>E84030</v>
          </cell>
          <cell r="B89" t="str">
            <v>Aksyr Medical Practice</v>
          </cell>
          <cell r="C89" t="str">
            <v>NHS Brent CCG</v>
          </cell>
        </row>
        <row r="90">
          <cell r="A90" t="str">
            <v>E84031</v>
          </cell>
          <cell r="B90" t="str">
            <v>Brentfield Medical Centre</v>
          </cell>
          <cell r="C90" t="str">
            <v>NHS Brent CCG</v>
          </cell>
        </row>
        <row r="91">
          <cell r="A91" t="str">
            <v>E84032</v>
          </cell>
          <cell r="B91" t="str">
            <v>Ellis Practice</v>
          </cell>
          <cell r="C91" t="str">
            <v>NHS Brent CCG</v>
          </cell>
        </row>
        <row r="92">
          <cell r="A92" t="str">
            <v>E84033</v>
          </cell>
          <cell r="B92" t="str">
            <v>Chalkhill Family Practice</v>
          </cell>
          <cell r="C92" t="str">
            <v>NHS Brent CCG</v>
          </cell>
        </row>
        <row r="93">
          <cell r="A93" t="str">
            <v>E84036</v>
          </cell>
          <cell r="B93" t="str">
            <v>Gladstone Medical Centre</v>
          </cell>
          <cell r="C93" t="str">
            <v>NHS Brent CCG</v>
          </cell>
        </row>
        <row r="94">
          <cell r="A94" t="str">
            <v>E84039</v>
          </cell>
          <cell r="B94" t="str">
            <v xml:space="preserve">Honeypot Medical Centre </v>
          </cell>
          <cell r="C94" t="str">
            <v>NHS Harrow CCG</v>
          </cell>
        </row>
        <row r="95">
          <cell r="A95" t="str">
            <v>E84040</v>
          </cell>
          <cell r="B95" t="str">
            <v>The Pinner Road Surgery</v>
          </cell>
          <cell r="C95" t="str">
            <v>NHS Harrow CCG</v>
          </cell>
        </row>
        <row r="96">
          <cell r="A96" t="str">
            <v>E84042</v>
          </cell>
          <cell r="B96" t="str">
            <v>Kilburn Park Medical Centre</v>
          </cell>
          <cell r="C96" t="str">
            <v>NHS Brent CCG</v>
          </cell>
        </row>
        <row r="97">
          <cell r="A97" t="str">
            <v>E84044</v>
          </cell>
          <cell r="B97" t="str">
            <v>The Northwick Surgery</v>
          </cell>
          <cell r="C97" t="str">
            <v>NHS Harrow CCG</v>
          </cell>
        </row>
        <row r="98">
          <cell r="A98" t="str">
            <v>E84048</v>
          </cell>
          <cell r="B98" t="str">
            <v>The Fryent Way Surgery</v>
          </cell>
          <cell r="C98" t="str">
            <v>NHS Brent CCG</v>
          </cell>
        </row>
        <row r="99">
          <cell r="A99" t="str">
            <v>E84049</v>
          </cell>
          <cell r="B99" t="str">
            <v>Brampton Health Centre</v>
          </cell>
          <cell r="C99" t="str">
            <v>NHS Brent CCG</v>
          </cell>
        </row>
        <row r="100">
          <cell r="A100" t="str">
            <v>E84051</v>
          </cell>
          <cell r="B100" t="str">
            <v>Stanley Corner Medical Centre</v>
          </cell>
          <cell r="C100" t="str">
            <v>NHS Brent CCG</v>
          </cell>
        </row>
        <row r="101">
          <cell r="A101" t="str">
            <v>E84053</v>
          </cell>
          <cell r="B101" t="str">
            <v>Hatch End Medical Centre</v>
          </cell>
          <cell r="C101" t="str">
            <v>NHS Harrow CCG</v>
          </cell>
        </row>
        <row r="102">
          <cell r="A102" t="str">
            <v>E84056</v>
          </cell>
          <cell r="B102" t="str">
            <v>The Clarence Medical Centre</v>
          </cell>
          <cell r="C102" t="str">
            <v>NHS Brent CCG</v>
          </cell>
        </row>
        <row r="103">
          <cell r="A103" t="str">
            <v>E84057</v>
          </cell>
          <cell r="B103" t="str">
            <v>The Stanmore Medical Centre</v>
          </cell>
          <cell r="C103" t="str">
            <v>NHS Harrow CCG</v>
          </cell>
        </row>
        <row r="104">
          <cell r="A104" t="str">
            <v>E84058</v>
          </cell>
          <cell r="B104" t="str">
            <v>GP DIRECT</v>
          </cell>
          <cell r="C104" t="str">
            <v>NHS Harrow CCG</v>
          </cell>
        </row>
        <row r="105">
          <cell r="A105" t="str">
            <v>E84059</v>
          </cell>
          <cell r="B105" t="str">
            <v>Allendale Road Surgery</v>
          </cell>
          <cell r="C105" t="str">
            <v>NHS Ealing CCG</v>
          </cell>
        </row>
        <row r="106">
          <cell r="A106" t="str">
            <v>E84061</v>
          </cell>
          <cell r="B106" t="str">
            <v>Elliot Hall Medical Centre</v>
          </cell>
          <cell r="C106" t="str">
            <v>NHS Harrow CCG</v>
          </cell>
        </row>
        <row r="107">
          <cell r="A107" t="str">
            <v>E84062</v>
          </cell>
          <cell r="B107" t="str">
            <v>The Shaftesbury Medical Centre</v>
          </cell>
          <cell r="C107" t="str">
            <v>NHS Harrow CCG</v>
          </cell>
        </row>
        <row r="108">
          <cell r="A108" t="str">
            <v>E84063</v>
          </cell>
          <cell r="B108" t="str">
            <v>Lancelot Medical Centre</v>
          </cell>
          <cell r="C108" t="str">
            <v>NHS Brent CCG</v>
          </cell>
        </row>
        <row r="109">
          <cell r="A109" t="str">
            <v>E84064</v>
          </cell>
          <cell r="B109" t="str">
            <v>Charlton Medical Centre</v>
          </cell>
          <cell r="C109" t="str">
            <v>NHS Harrow CCG</v>
          </cell>
        </row>
        <row r="110">
          <cell r="A110" t="str">
            <v>E84066</v>
          </cell>
          <cell r="B110" t="str">
            <v>Hazeldene Medical Centre</v>
          </cell>
          <cell r="C110" t="str">
            <v>NHS Brent CCG</v>
          </cell>
        </row>
        <row r="111">
          <cell r="A111" t="str">
            <v>E84067</v>
          </cell>
          <cell r="B111" t="str">
            <v>Church Lane Surgery</v>
          </cell>
          <cell r="C111" t="str">
            <v>NHS Brent CCG</v>
          </cell>
        </row>
        <row r="112">
          <cell r="A112" t="str">
            <v>E84068</v>
          </cell>
          <cell r="B112" t="str">
            <v>The Ridgeway Surgery</v>
          </cell>
          <cell r="C112" t="str">
            <v>NHS Harrow CCG</v>
          </cell>
        </row>
        <row r="113">
          <cell r="A113" t="str">
            <v>E84069</v>
          </cell>
          <cell r="B113" t="str">
            <v>Belmont Health Centre</v>
          </cell>
          <cell r="C113" t="str">
            <v>NHS Harrow CCG</v>
          </cell>
        </row>
        <row r="114">
          <cell r="A114" t="str">
            <v>E84070</v>
          </cell>
          <cell r="B114" t="str">
            <v>Pinner View Medical Centre</v>
          </cell>
          <cell r="C114" t="str">
            <v>NHS Harrow CCG</v>
          </cell>
        </row>
        <row r="115">
          <cell r="A115" t="str">
            <v>E84074</v>
          </cell>
          <cell r="B115" t="str">
            <v>Freuchen Medical Practice</v>
          </cell>
          <cell r="C115" t="str">
            <v>NHS Brent CCG</v>
          </cell>
        </row>
        <row r="116">
          <cell r="A116" t="str">
            <v>E84075</v>
          </cell>
          <cell r="B116" t="str">
            <v>Harness Harrow GP Led Health Centre</v>
          </cell>
          <cell r="C116" t="str">
            <v>NHS Harrow CCG</v>
          </cell>
        </row>
        <row r="117">
          <cell r="A117" t="str">
            <v>E84076</v>
          </cell>
          <cell r="B117" t="str">
            <v>Oxgate Gardens Surgery</v>
          </cell>
          <cell r="C117" t="str">
            <v>NHS Brent CCG</v>
          </cell>
        </row>
        <row r="118">
          <cell r="A118" t="str">
            <v>E84077</v>
          </cell>
          <cell r="B118" t="str">
            <v>The Sheldon Practice</v>
          </cell>
          <cell r="C118" t="str">
            <v>NHS Brent CCG</v>
          </cell>
        </row>
        <row r="119">
          <cell r="A119" t="str">
            <v>E84078</v>
          </cell>
          <cell r="B119" t="str">
            <v>Stag Lane Medical Centre</v>
          </cell>
          <cell r="C119" t="str">
            <v>NHS Brent CCG</v>
          </cell>
        </row>
        <row r="120">
          <cell r="A120" t="str">
            <v>E84080</v>
          </cell>
          <cell r="B120" t="str">
            <v>Staverton Surgery</v>
          </cell>
          <cell r="C120" t="str">
            <v>NHS Brent CCG</v>
          </cell>
        </row>
        <row r="121">
          <cell r="A121" t="str">
            <v>E84083</v>
          </cell>
          <cell r="B121" t="str">
            <v>Lanfranc Medical Practice</v>
          </cell>
          <cell r="C121" t="str">
            <v>NHS Brent CCG</v>
          </cell>
        </row>
        <row r="122">
          <cell r="A122" t="str">
            <v>E84084</v>
          </cell>
          <cell r="B122" t="str">
            <v>The Beechcroft Medical Centre</v>
          </cell>
          <cell r="C122" t="str">
            <v>NHS Brent CCG</v>
          </cell>
        </row>
        <row r="123">
          <cell r="A123" t="str">
            <v>E84086</v>
          </cell>
          <cell r="B123" t="str">
            <v>Walm Lane Surgery</v>
          </cell>
          <cell r="C123" t="str">
            <v>NHS Brent CCG</v>
          </cell>
        </row>
        <row r="124">
          <cell r="A124" t="str">
            <v>E84601</v>
          </cell>
          <cell r="B124" t="str">
            <v>Kenton Bridge Medical Centre (Golden)</v>
          </cell>
          <cell r="C124" t="str">
            <v>NHS Harrow CCG</v>
          </cell>
        </row>
        <row r="125">
          <cell r="A125" t="str">
            <v>E84617</v>
          </cell>
          <cell r="B125" t="str">
            <v>The Civic Medical Centre</v>
          </cell>
          <cell r="C125" t="str">
            <v>NHS Harrow CCG</v>
          </cell>
        </row>
        <row r="126">
          <cell r="A126" t="str">
            <v>E84620</v>
          </cell>
          <cell r="B126" t="str">
            <v>Preston Road Surgery</v>
          </cell>
          <cell r="C126" t="str">
            <v>NHS Brent CCG</v>
          </cell>
        </row>
        <row r="127">
          <cell r="A127" t="str">
            <v>E84624</v>
          </cell>
          <cell r="B127" t="str">
            <v>Park Road Surgery</v>
          </cell>
          <cell r="C127" t="str">
            <v>NHS Brent CCG</v>
          </cell>
        </row>
        <row r="128">
          <cell r="A128" t="str">
            <v>E84626</v>
          </cell>
          <cell r="B128" t="str">
            <v>The Sunflower Medical Centre</v>
          </cell>
          <cell r="C128" t="str">
            <v>NHS Brent CCG</v>
          </cell>
        </row>
        <row r="129">
          <cell r="A129" t="str">
            <v>E84635</v>
          </cell>
          <cell r="B129" t="str">
            <v>The Surgery</v>
          </cell>
          <cell r="C129" t="str">
            <v>NHS Brent CCG</v>
          </cell>
        </row>
        <row r="130">
          <cell r="A130" t="str">
            <v>E84637</v>
          </cell>
          <cell r="B130" t="str">
            <v>Hilltop Medical Practice</v>
          </cell>
          <cell r="C130" t="str">
            <v>NHS Brent CCG</v>
          </cell>
        </row>
        <row r="131">
          <cell r="A131" t="str">
            <v>E84638</v>
          </cell>
          <cell r="B131" t="str">
            <v>Alperton Medical Centre</v>
          </cell>
          <cell r="C131" t="str">
            <v>NHS Brent CCG</v>
          </cell>
        </row>
        <row r="132">
          <cell r="A132" t="str">
            <v>E84645</v>
          </cell>
          <cell r="B132" t="str">
            <v>Acton Lane Surgery</v>
          </cell>
          <cell r="C132" t="str">
            <v>NHS Brent CCG</v>
          </cell>
        </row>
        <row r="133">
          <cell r="A133" t="str">
            <v>E84646</v>
          </cell>
          <cell r="B133" t="str">
            <v>The Streatfield Medical Centre</v>
          </cell>
          <cell r="C133" t="str">
            <v>NHS Harrow CCG</v>
          </cell>
        </row>
        <row r="134">
          <cell r="A134" t="str">
            <v>E84647</v>
          </cell>
          <cell r="B134" t="str">
            <v>Kenton Clinic</v>
          </cell>
          <cell r="C134" t="str">
            <v>NHS Harrow CCG</v>
          </cell>
        </row>
        <row r="135">
          <cell r="A135" t="str">
            <v>E84653</v>
          </cell>
          <cell r="B135" t="str">
            <v>Zain Medical Centre</v>
          </cell>
          <cell r="C135" t="str">
            <v>NHS Harrow CCG</v>
          </cell>
        </row>
        <row r="136">
          <cell r="A136" t="str">
            <v>E84656</v>
          </cell>
          <cell r="B136" t="str">
            <v>Roundwood Park Medical Centre</v>
          </cell>
          <cell r="C136" t="str">
            <v>NHS Brent CCG</v>
          </cell>
        </row>
        <row r="137">
          <cell r="A137" t="str">
            <v>E84657</v>
          </cell>
          <cell r="B137" t="str">
            <v>The Stanmore Surgery</v>
          </cell>
          <cell r="C137" t="str">
            <v>NHS Harrow CCG</v>
          </cell>
        </row>
        <row r="138">
          <cell r="A138" t="str">
            <v>E84658</v>
          </cell>
          <cell r="B138" t="str">
            <v>Aspri Medical Centre</v>
          </cell>
          <cell r="C138" t="str">
            <v>NHS Harrow CCG</v>
          </cell>
        </row>
        <row r="139">
          <cell r="A139" t="str">
            <v>E84661</v>
          </cell>
          <cell r="B139" t="str">
            <v>Primary Care Medical Centre</v>
          </cell>
          <cell r="C139" t="str">
            <v>NHS Brent CCG</v>
          </cell>
        </row>
        <row r="140">
          <cell r="A140" t="str">
            <v>E84663</v>
          </cell>
          <cell r="B140" t="str">
            <v>Kenton Bridge Medical Centre Dr Raja</v>
          </cell>
          <cell r="C140" t="str">
            <v>NHS Harrow CCG</v>
          </cell>
        </row>
        <row r="141">
          <cell r="A141" t="str">
            <v>E84665</v>
          </cell>
          <cell r="B141" t="str">
            <v>Neasden Medical Centre</v>
          </cell>
          <cell r="C141" t="str">
            <v>NHS Brent CCG</v>
          </cell>
        </row>
        <row r="142">
          <cell r="A142" t="str">
            <v>E84667</v>
          </cell>
          <cell r="B142" t="str">
            <v>The Blessing Medical Centre</v>
          </cell>
          <cell r="C142" t="str">
            <v>NHS Brent CCG</v>
          </cell>
        </row>
        <row r="143">
          <cell r="A143" t="str">
            <v>E84669</v>
          </cell>
          <cell r="B143" t="str">
            <v>The Eagle Eye</v>
          </cell>
          <cell r="C143" t="str">
            <v>NHS Brent CCG</v>
          </cell>
        </row>
        <row r="144">
          <cell r="A144" t="str">
            <v>E84670</v>
          </cell>
          <cell r="B144" t="str">
            <v>Wasu Medical Centre</v>
          </cell>
          <cell r="C144" t="str">
            <v>NHS Harrow CCG</v>
          </cell>
        </row>
        <row r="145">
          <cell r="A145" t="str">
            <v>E84674</v>
          </cell>
          <cell r="B145" t="str">
            <v>Chichele Road Surgery</v>
          </cell>
          <cell r="C145" t="str">
            <v>NHS Brent CCG</v>
          </cell>
        </row>
        <row r="146">
          <cell r="A146" t="str">
            <v>E84676</v>
          </cell>
          <cell r="B146" t="str">
            <v>Headstone Lane Medical Centre</v>
          </cell>
          <cell r="C146" t="str">
            <v>NHS Harrow CCG</v>
          </cell>
        </row>
        <row r="147">
          <cell r="A147" t="str">
            <v>E84678</v>
          </cell>
          <cell r="B147" t="str">
            <v>Preston Medical Centre</v>
          </cell>
          <cell r="C147" t="str">
            <v>NHS Brent CCG</v>
          </cell>
        </row>
        <row r="148">
          <cell r="A148" t="str">
            <v>E84680</v>
          </cell>
          <cell r="B148" t="str">
            <v>Headstone Road Surgery</v>
          </cell>
          <cell r="C148" t="str">
            <v>NHS Harrow CCG</v>
          </cell>
        </row>
        <row r="149">
          <cell r="A149" t="str">
            <v>E84681</v>
          </cell>
          <cell r="B149" t="str">
            <v>Savita Medical Centre</v>
          </cell>
          <cell r="C149" t="str">
            <v>NHS Harrow CCG</v>
          </cell>
        </row>
        <row r="150">
          <cell r="A150" t="str">
            <v>E84684</v>
          </cell>
          <cell r="B150" t="str">
            <v>The Tudor House Medical Centre</v>
          </cell>
          <cell r="C150" t="str">
            <v>NHS Brent CCG</v>
          </cell>
        </row>
        <row r="151">
          <cell r="A151" t="str">
            <v>E84685</v>
          </cell>
          <cell r="B151" t="str">
            <v>Sudbury Court Surgery</v>
          </cell>
          <cell r="C151" t="str">
            <v>NHS Brent CCG</v>
          </cell>
        </row>
        <row r="152">
          <cell r="A152" t="str">
            <v>E84690</v>
          </cell>
          <cell r="B152" t="str">
            <v>Crest Medical Centre</v>
          </cell>
          <cell r="C152" t="str">
            <v>NHS Brent CCG</v>
          </cell>
        </row>
        <row r="153">
          <cell r="A153" t="str">
            <v>E84693</v>
          </cell>
          <cell r="B153" t="str">
            <v>St. Peter's Medical Centre</v>
          </cell>
          <cell r="C153" t="str">
            <v>NHS Harrow CCG</v>
          </cell>
        </row>
        <row r="154">
          <cell r="A154" t="str">
            <v>E84696</v>
          </cell>
          <cell r="B154" t="str">
            <v>Peel Precinct Surgery</v>
          </cell>
          <cell r="C154" t="str">
            <v>NHS Brent CCG</v>
          </cell>
        </row>
        <row r="155">
          <cell r="A155" t="str">
            <v>E84699</v>
          </cell>
          <cell r="B155" t="str">
            <v>King's Edge Medical Centre</v>
          </cell>
          <cell r="C155" t="str">
            <v>NHS Brent CCG</v>
          </cell>
        </row>
        <row r="156">
          <cell r="A156" t="str">
            <v>E84701</v>
          </cell>
          <cell r="B156" t="str">
            <v>Pearl Medical Practice</v>
          </cell>
          <cell r="C156" t="str">
            <v>NHS Brent CCG</v>
          </cell>
        </row>
        <row r="157">
          <cell r="A157" t="str">
            <v>E84702</v>
          </cell>
          <cell r="B157" t="str">
            <v>Willesden Green Surgery</v>
          </cell>
          <cell r="C157" t="str">
            <v>NHS Brent CCG</v>
          </cell>
        </row>
        <row r="158">
          <cell r="A158" t="str">
            <v>E84704</v>
          </cell>
          <cell r="B158" t="str">
            <v>St George's Medical Centre</v>
          </cell>
          <cell r="C158" t="str">
            <v>NHS Brent CCG</v>
          </cell>
        </row>
        <row r="159">
          <cell r="A159" t="str">
            <v>E84705</v>
          </cell>
          <cell r="B159" t="str">
            <v>Chamberlyne Road Surgery</v>
          </cell>
          <cell r="C159" t="str">
            <v>NHS Brent CCG</v>
          </cell>
        </row>
        <row r="160">
          <cell r="A160" t="str">
            <v>E84706</v>
          </cell>
          <cell r="B160" t="str">
            <v>Fryent Medical Centre</v>
          </cell>
          <cell r="C160" t="str">
            <v>NHS Brent CCG</v>
          </cell>
        </row>
        <row r="161">
          <cell r="A161" t="str">
            <v>E84708</v>
          </cell>
          <cell r="B161" t="str">
            <v>The Village Medical Centre</v>
          </cell>
          <cell r="C161" t="str">
            <v>NHS Brent CCG</v>
          </cell>
        </row>
        <row r="162">
          <cell r="A162" t="str">
            <v>E84709</v>
          </cell>
          <cell r="B162" t="str">
            <v>Wembley Park Medical Centre</v>
          </cell>
          <cell r="C162" t="str">
            <v>NHS Brent CCG</v>
          </cell>
        </row>
        <row r="163">
          <cell r="A163" t="str">
            <v>E84713</v>
          </cell>
          <cell r="B163" t="str">
            <v>The Enterprise Practice</v>
          </cell>
          <cell r="C163" t="str">
            <v>NHS Harrow CCG</v>
          </cell>
        </row>
        <row r="164">
          <cell r="A164" t="str">
            <v>E85001</v>
          </cell>
          <cell r="B164" t="str">
            <v>Thornbury Road Centre for Health</v>
          </cell>
          <cell r="C164" t="str">
            <v>NHS Hounslow CCG</v>
          </cell>
        </row>
        <row r="165">
          <cell r="A165" t="str">
            <v>E85003</v>
          </cell>
          <cell r="B165" t="str">
            <v>North End Medical Centre</v>
          </cell>
          <cell r="C165" t="str">
            <v>NHS Hammersmith and Fulham CCG</v>
          </cell>
        </row>
        <row r="166">
          <cell r="A166" t="str">
            <v>E85004</v>
          </cell>
          <cell r="B166" t="str">
            <v>Albany Practice</v>
          </cell>
          <cell r="C166" t="str">
            <v>NHS Hounslow CCG</v>
          </cell>
        </row>
        <row r="167">
          <cell r="A167" t="str">
            <v>E85005</v>
          </cell>
          <cell r="B167" t="str">
            <v>The Westway Surgery</v>
          </cell>
          <cell r="C167" t="str">
            <v>NHS Hammersmith and Fulham CCG</v>
          </cell>
        </row>
        <row r="168">
          <cell r="A168" t="str">
            <v>E85006</v>
          </cell>
          <cell r="B168" t="str">
            <v>Waterside Medical Centre</v>
          </cell>
          <cell r="C168" t="str">
            <v>NHS Ealing CCG</v>
          </cell>
        </row>
        <row r="169">
          <cell r="A169" t="str">
            <v>E85007</v>
          </cell>
          <cell r="B169" t="str">
            <v>St Margaret's Medical Practice</v>
          </cell>
          <cell r="C169" t="str">
            <v>NHS Hounslow CCG</v>
          </cell>
        </row>
        <row r="170">
          <cell r="A170" t="str">
            <v>E85008</v>
          </cell>
          <cell r="B170" t="str">
            <v>The Lillie Road Surgery</v>
          </cell>
          <cell r="C170" t="str">
            <v>NHS Hammersmith and Fulham CCG</v>
          </cell>
        </row>
        <row r="171">
          <cell r="A171" t="str">
            <v>E85012</v>
          </cell>
          <cell r="B171" t="str">
            <v>KS Medical Centre</v>
          </cell>
          <cell r="C171" t="str">
            <v>NHS Ealing CCG</v>
          </cell>
        </row>
        <row r="172">
          <cell r="A172" t="str">
            <v>E85013</v>
          </cell>
          <cell r="B172" t="str">
            <v>Westseven GP</v>
          </cell>
          <cell r="C172" t="str">
            <v>NHS Ealing CCG</v>
          </cell>
        </row>
        <row r="173">
          <cell r="A173" t="str">
            <v>E85014</v>
          </cell>
          <cell r="B173" t="str">
            <v>Northfields Surgery</v>
          </cell>
          <cell r="C173" t="str">
            <v>NHS Ealing CCG</v>
          </cell>
        </row>
        <row r="174">
          <cell r="A174" t="str">
            <v>E85015</v>
          </cell>
          <cell r="B174" t="str">
            <v>Hounslow Medical Centre</v>
          </cell>
          <cell r="C174" t="str">
            <v>NHS Hounslow CCG</v>
          </cell>
        </row>
        <row r="175">
          <cell r="A175" t="str">
            <v>E85016</v>
          </cell>
          <cell r="B175" t="str">
            <v>Richford Gate Medical Practice</v>
          </cell>
          <cell r="C175" t="str">
            <v>NHS Hammersmith and Fulham CCG</v>
          </cell>
        </row>
        <row r="176">
          <cell r="A176" t="str">
            <v>E85018</v>
          </cell>
          <cell r="B176" t="str">
            <v>Dr Sood's Practice</v>
          </cell>
          <cell r="C176" t="str">
            <v>NHS Hounslow CCG</v>
          </cell>
        </row>
        <row r="177">
          <cell r="A177" t="str">
            <v>E85019</v>
          </cell>
          <cell r="B177" t="str">
            <v>Crown Street Surgery</v>
          </cell>
          <cell r="C177" t="str">
            <v>NHS Ealing CCG</v>
          </cell>
        </row>
        <row r="178">
          <cell r="A178" t="str">
            <v>E85020</v>
          </cell>
          <cell r="B178" t="str">
            <v>Brook Green Medical Centre</v>
          </cell>
          <cell r="C178" t="str">
            <v>NHS Hammersmith and Fulham CCG</v>
          </cell>
        </row>
        <row r="179">
          <cell r="A179" t="str">
            <v>E85021</v>
          </cell>
          <cell r="B179" t="str">
            <v>Yeading Medical Centre</v>
          </cell>
          <cell r="C179" t="str">
            <v>NHS Ealing CCG</v>
          </cell>
        </row>
        <row r="180">
          <cell r="A180" t="str">
            <v>E85023</v>
          </cell>
          <cell r="B180" t="str">
            <v>Chepstow Gardens Medical Centre</v>
          </cell>
          <cell r="C180" t="str">
            <v>NHS Ealing CCG</v>
          </cell>
        </row>
        <row r="181">
          <cell r="A181" t="str">
            <v>E85024</v>
          </cell>
          <cell r="B181" t="str">
            <v>Carlton Surgery</v>
          </cell>
          <cell r="C181" t="str">
            <v>NHS Hounslow CCG</v>
          </cell>
        </row>
        <row r="182">
          <cell r="A182" t="str">
            <v>E85025</v>
          </cell>
          <cell r="B182" t="str">
            <v>Cassidy Medical Centre</v>
          </cell>
          <cell r="C182" t="str">
            <v>NHS Hammersmith and Fulham CCG</v>
          </cell>
        </row>
        <row r="183">
          <cell r="A183" t="str">
            <v>E85026</v>
          </cell>
          <cell r="B183" t="str">
            <v>Gordon House Surgery</v>
          </cell>
          <cell r="C183" t="str">
            <v>NHS Ealing CCG</v>
          </cell>
        </row>
        <row r="184">
          <cell r="A184" t="str">
            <v>E85028</v>
          </cell>
          <cell r="B184" t="str">
            <v>Hillcrest Surgery</v>
          </cell>
          <cell r="C184" t="str">
            <v>NHS Ealing CCG</v>
          </cell>
        </row>
        <row r="185">
          <cell r="A185" t="str">
            <v>E85029</v>
          </cell>
          <cell r="B185" t="str">
            <v>The Med Cntr Dr Jefferies and Ptnrs</v>
          </cell>
          <cell r="C185" t="str">
            <v>NHS Hammersmith and Fulham CCG</v>
          </cell>
        </row>
        <row r="186">
          <cell r="A186" t="str">
            <v>E85030</v>
          </cell>
          <cell r="B186" t="str">
            <v>Chiswick Health Practice</v>
          </cell>
          <cell r="C186" t="str">
            <v>NHS Hounslow CCG</v>
          </cell>
        </row>
        <row r="187">
          <cell r="A187" t="str">
            <v>E85032</v>
          </cell>
          <cell r="B187" t="str">
            <v>Ashchurch Surgery</v>
          </cell>
          <cell r="C187" t="str">
            <v>NHS Hammersmith and Fulham CCG</v>
          </cell>
        </row>
        <row r="188">
          <cell r="A188" t="str">
            <v>E85033</v>
          </cell>
          <cell r="B188" t="str">
            <v>Hammersmith Surgery</v>
          </cell>
          <cell r="C188" t="str">
            <v>NHS Hammersmith and Fulham CCG</v>
          </cell>
        </row>
        <row r="189">
          <cell r="A189" t="str">
            <v>E85034</v>
          </cell>
          <cell r="B189" t="str">
            <v>Grosvenor House Surgery</v>
          </cell>
          <cell r="C189" t="str">
            <v>NHS Ealing CCG</v>
          </cell>
        </row>
        <row r="190">
          <cell r="A190" t="str">
            <v>E85035</v>
          </cell>
          <cell r="B190" t="str">
            <v>Mount Medical Centre</v>
          </cell>
          <cell r="C190" t="str">
            <v>NHS Hounslow CCG</v>
          </cell>
        </row>
        <row r="191">
          <cell r="A191" t="str">
            <v>E85038</v>
          </cell>
          <cell r="B191" t="str">
            <v>Palace Surgery</v>
          </cell>
          <cell r="C191" t="str">
            <v>NHS Hammersmith and Fulham CCG</v>
          </cell>
        </row>
        <row r="192">
          <cell r="A192" t="str">
            <v>E85040</v>
          </cell>
          <cell r="B192" t="str">
            <v>WEST4GPs</v>
          </cell>
          <cell r="C192" t="str">
            <v>NHS Hounslow CCG</v>
          </cell>
        </row>
        <row r="193">
          <cell r="A193" t="str">
            <v>E85041</v>
          </cell>
          <cell r="B193" t="str">
            <v xml:space="preserve">Hanwell Health Centre </v>
          </cell>
          <cell r="C193" t="str">
            <v>NHS Ealing CCG</v>
          </cell>
        </row>
        <row r="194">
          <cell r="A194" t="str">
            <v>E85042</v>
          </cell>
          <cell r="B194" t="str">
            <v>The New Surgery</v>
          </cell>
          <cell r="C194" t="str">
            <v>NHS Hammersmith and Fulham CCG</v>
          </cell>
        </row>
        <row r="195">
          <cell r="A195" t="str">
            <v>E85044</v>
          </cell>
          <cell r="B195" t="str">
            <v>The 303 Bath Road Surgery</v>
          </cell>
          <cell r="C195" t="str">
            <v>NHS Hounslow CCG</v>
          </cell>
        </row>
        <row r="196">
          <cell r="A196" t="str">
            <v>E85045</v>
          </cell>
          <cell r="B196" t="str">
            <v>Twickenham Park Medical Practice</v>
          </cell>
          <cell r="C196" t="str">
            <v>NHS Hounslow CCG</v>
          </cell>
        </row>
        <row r="197">
          <cell r="A197" t="str">
            <v>E85046</v>
          </cell>
          <cell r="B197" t="str">
            <v>Eastmead Avenue Surgery</v>
          </cell>
          <cell r="C197" t="str">
            <v>NHS Ealing CCG</v>
          </cell>
        </row>
        <row r="198">
          <cell r="A198" t="str">
            <v>E85048</v>
          </cell>
          <cell r="B198" t="str">
            <v>Parkview Prac - Drs Canisius &amp; Hasan</v>
          </cell>
          <cell r="C198" t="str">
            <v>NHS Hammersmith and Fulham CCG</v>
          </cell>
        </row>
        <row r="199">
          <cell r="A199" t="str">
            <v>E85049</v>
          </cell>
          <cell r="B199" t="str">
            <v xml:space="preserve">Belmont Medical Clinic </v>
          </cell>
          <cell r="C199" t="str">
            <v>NHS Ealing CCG</v>
          </cell>
        </row>
        <row r="200">
          <cell r="A200" t="str">
            <v>E85050</v>
          </cell>
          <cell r="B200" t="str">
            <v>Greenford Road Medical Centre</v>
          </cell>
          <cell r="C200" t="str">
            <v>NHS Ealing CCG</v>
          </cell>
        </row>
        <row r="201">
          <cell r="A201" t="str">
            <v>E85051</v>
          </cell>
          <cell r="B201" t="str">
            <v>Greenford Avenue Family Health Prac</v>
          </cell>
          <cell r="C201" t="str">
            <v>NHS Ealing CCG</v>
          </cell>
        </row>
        <row r="202">
          <cell r="A202" t="str">
            <v>E85052</v>
          </cell>
          <cell r="B202" t="str">
            <v>Cranford Medical Centre</v>
          </cell>
          <cell r="C202" t="str">
            <v>NHS Hounslow CCG</v>
          </cell>
        </row>
        <row r="203">
          <cell r="A203" t="str">
            <v>E85053</v>
          </cell>
          <cell r="B203" t="str">
            <v>The Medical Centre</v>
          </cell>
          <cell r="C203" t="str">
            <v>NHS Ealing CCG</v>
          </cell>
        </row>
        <row r="204">
          <cell r="A204" t="str">
            <v>E85054</v>
          </cell>
          <cell r="B204" t="str">
            <v>Hillview Surgery</v>
          </cell>
          <cell r="C204" t="str">
            <v>NHS Ealing CCG</v>
          </cell>
        </row>
        <row r="205">
          <cell r="A205" t="str">
            <v>E85055</v>
          </cell>
          <cell r="B205" t="str">
            <v>The Bush Doctors</v>
          </cell>
          <cell r="C205" t="str">
            <v>NHS Hammersmith and Fulham CCG</v>
          </cell>
        </row>
        <row r="206">
          <cell r="A206" t="str">
            <v>E85056</v>
          </cell>
          <cell r="B206" t="str">
            <v>St David's Practice</v>
          </cell>
          <cell r="C206" t="str">
            <v>NHS Hounslow CCG</v>
          </cell>
        </row>
        <row r="207">
          <cell r="A207" t="str">
            <v>E85057</v>
          </cell>
          <cell r="B207" t="str">
            <v>Queens Walk Practice</v>
          </cell>
          <cell r="C207" t="str">
            <v>NHS Ealing CCG</v>
          </cell>
        </row>
        <row r="208">
          <cell r="A208" t="str">
            <v>E85058</v>
          </cell>
          <cell r="B208" t="str">
            <v>Blue Wing Family Doctor Unit</v>
          </cell>
          <cell r="C208" t="str">
            <v>NHS Hounslow CCG</v>
          </cell>
        </row>
        <row r="209">
          <cell r="A209" t="str">
            <v>E85059</v>
          </cell>
          <cell r="B209" t="str">
            <v>Chestnut Practice</v>
          </cell>
          <cell r="C209" t="str">
            <v>NHS Hounslow CCG</v>
          </cell>
        </row>
        <row r="210">
          <cell r="A210" t="str">
            <v>E85060</v>
          </cell>
          <cell r="B210" t="str">
            <v>Kingfisher Practice</v>
          </cell>
          <cell r="C210" t="str">
            <v>NHS Hounslow CCG</v>
          </cell>
        </row>
        <row r="211">
          <cell r="A211" t="str">
            <v>E85061</v>
          </cell>
          <cell r="B211" t="str">
            <v>Welcome Practice (Norwood Road Sgy)</v>
          </cell>
          <cell r="C211" t="str">
            <v>NHS Ealing CCG</v>
          </cell>
        </row>
        <row r="212">
          <cell r="A212" t="str">
            <v>E85062</v>
          </cell>
          <cell r="B212" t="str">
            <v>Firstcare Practice</v>
          </cell>
          <cell r="C212" t="str">
            <v>NHS Hounslow CCG</v>
          </cell>
        </row>
        <row r="213">
          <cell r="A213" t="str">
            <v>E85064</v>
          </cell>
          <cell r="B213" t="str">
            <v>West End Surgery</v>
          </cell>
          <cell r="C213" t="str">
            <v>NHS Ealing CCG</v>
          </cell>
        </row>
        <row r="214">
          <cell r="A214" t="str">
            <v>E85066</v>
          </cell>
          <cell r="B214" t="str">
            <v>The Bedford Park Surgery</v>
          </cell>
          <cell r="C214" t="str">
            <v>NHS Ealing CCG</v>
          </cell>
        </row>
        <row r="215">
          <cell r="A215" t="str">
            <v>E85069</v>
          </cell>
          <cell r="B215" t="str">
            <v>Oldfield Family Practice</v>
          </cell>
          <cell r="C215" t="str">
            <v>NHS Ealing CCG</v>
          </cell>
        </row>
        <row r="216">
          <cell r="A216" t="str">
            <v>E85071</v>
          </cell>
          <cell r="B216" t="str">
            <v>Clifford House Medical Centre</v>
          </cell>
          <cell r="C216" t="str">
            <v>NHS Hounslow CCG</v>
          </cell>
        </row>
        <row r="217">
          <cell r="A217" t="str">
            <v>E85074</v>
          </cell>
          <cell r="B217" t="str">
            <v>The Surgery; Brook Green</v>
          </cell>
          <cell r="C217" t="str">
            <v>NHS Hammersmith and Fulham CCG</v>
          </cell>
        </row>
        <row r="218">
          <cell r="A218" t="str">
            <v>E85075</v>
          </cell>
          <cell r="B218" t="str">
            <v>Chiswick Family Prac (Dr AM Weber)</v>
          </cell>
          <cell r="C218" t="str">
            <v>NHS Ealing CCG</v>
          </cell>
        </row>
        <row r="219">
          <cell r="A219" t="str">
            <v>E85077</v>
          </cell>
          <cell r="B219" t="str">
            <v>Shepherds Bush Medical Centre</v>
          </cell>
          <cell r="C219" t="str">
            <v>NHS Hammersmith and Fulham CCG</v>
          </cell>
        </row>
        <row r="220">
          <cell r="A220" t="str">
            <v>E85083</v>
          </cell>
          <cell r="B220" t="str">
            <v>Woodbridge Medical Centre</v>
          </cell>
          <cell r="C220" t="str">
            <v>NHS Ealing CCG</v>
          </cell>
        </row>
        <row r="221">
          <cell r="A221" t="str">
            <v>E85088</v>
          </cell>
          <cell r="B221" t="str">
            <v>Elmbank Surgery</v>
          </cell>
          <cell r="C221" t="str">
            <v>NHS Ealing CCG</v>
          </cell>
        </row>
        <row r="222">
          <cell r="A222" t="str">
            <v>E85090</v>
          </cell>
          <cell r="B222" t="str">
            <v>Hammond Road Surgery</v>
          </cell>
          <cell r="C222" t="str">
            <v>NHS Ealing CCG</v>
          </cell>
        </row>
        <row r="223">
          <cell r="A223" t="str">
            <v>E85091</v>
          </cell>
          <cell r="B223" t="str">
            <v>Brunswick Road Medical Centre</v>
          </cell>
          <cell r="C223" t="str">
            <v>NHS Ealing CCG</v>
          </cell>
        </row>
        <row r="224">
          <cell r="A224" t="str">
            <v>E85096</v>
          </cell>
          <cell r="B224" t="str">
            <v>The Medical Centre</v>
          </cell>
          <cell r="C224" t="str">
            <v>NHS Ealing CCG</v>
          </cell>
        </row>
        <row r="225">
          <cell r="A225" t="str">
            <v>E85098</v>
          </cell>
          <cell r="B225" t="str">
            <v>Islip Manor Medical Centre</v>
          </cell>
          <cell r="C225" t="str">
            <v>NHS Ealing CCG</v>
          </cell>
        </row>
        <row r="226">
          <cell r="A226" t="str">
            <v>E85099</v>
          </cell>
          <cell r="B226" t="str">
            <v>The Avenue Surgery</v>
          </cell>
          <cell r="C226" t="str">
            <v>NHS Ealing CCG</v>
          </cell>
        </row>
        <row r="227">
          <cell r="A227" t="str">
            <v>E85103</v>
          </cell>
          <cell r="B227" t="str">
            <v>Lady Margaret Road Medical Centre</v>
          </cell>
          <cell r="C227" t="str">
            <v>NHS Ealing CCG</v>
          </cell>
        </row>
        <row r="228">
          <cell r="A228" t="str">
            <v>E85105</v>
          </cell>
          <cell r="B228" t="str">
            <v>Allenby Clinic</v>
          </cell>
          <cell r="C228" t="str">
            <v>NHS Ealing CCG</v>
          </cell>
        </row>
        <row r="229">
          <cell r="A229" t="str">
            <v>E85107</v>
          </cell>
          <cell r="B229" t="str">
            <v>Mill Hill Surgery</v>
          </cell>
          <cell r="C229" t="str">
            <v>NHS Ealing CCG</v>
          </cell>
        </row>
        <row r="230">
          <cell r="A230" t="str">
            <v>E85108</v>
          </cell>
          <cell r="B230" t="str">
            <v>Mandeville Road Surgery</v>
          </cell>
          <cell r="C230" t="str">
            <v>NHS Ealing CCG</v>
          </cell>
        </row>
        <row r="231">
          <cell r="A231" t="str">
            <v>E85109</v>
          </cell>
          <cell r="B231" t="str">
            <v>Acton Health Centre</v>
          </cell>
          <cell r="C231" t="str">
            <v>NHS Ealing CCG</v>
          </cell>
        </row>
        <row r="232">
          <cell r="A232" t="str">
            <v>E85110</v>
          </cell>
          <cell r="B232" t="str">
            <v>Dr Das and Basu</v>
          </cell>
          <cell r="C232" t="str">
            <v>NHS Hammersmith and Fulham CCG</v>
          </cell>
        </row>
        <row r="233">
          <cell r="A233" t="str">
            <v>E85111</v>
          </cell>
          <cell r="B233" t="str">
            <v>Perivale Medical Clinic</v>
          </cell>
          <cell r="C233" t="str">
            <v>NHS Ealing CCG</v>
          </cell>
        </row>
        <row r="234">
          <cell r="A234" t="str">
            <v>E85112</v>
          </cell>
          <cell r="B234" t="str">
            <v>Elmtrees Surgery</v>
          </cell>
          <cell r="C234" t="str">
            <v>NHS Ealing CCG</v>
          </cell>
        </row>
        <row r="235">
          <cell r="A235" t="str">
            <v>E85113</v>
          </cell>
          <cell r="B235" t="str">
            <v>Redwood Practice</v>
          </cell>
          <cell r="C235" t="str">
            <v>NHS Hounslow CCG</v>
          </cell>
        </row>
        <row r="236">
          <cell r="A236" t="str">
            <v>E85114</v>
          </cell>
          <cell r="B236" t="str">
            <v>Crosslands Surgery</v>
          </cell>
          <cell r="C236" t="str">
            <v>NHS Hounslow CCG</v>
          </cell>
        </row>
        <row r="237">
          <cell r="A237" t="str">
            <v>E85115</v>
          </cell>
          <cell r="B237" t="str">
            <v>Pentelow Practice</v>
          </cell>
          <cell r="C237" t="str">
            <v>NHS Hounslow CCG</v>
          </cell>
        </row>
        <row r="238">
          <cell r="A238" t="str">
            <v>E85116</v>
          </cell>
          <cell r="B238" t="str">
            <v>Cuckoo Lane Surgery</v>
          </cell>
          <cell r="C238" t="str">
            <v>NHS Ealing CCG</v>
          </cell>
        </row>
        <row r="239">
          <cell r="A239" t="str">
            <v>E85117</v>
          </cell>
          <cell r="B239" t="str">
            <v>Cole Park Surgery</v>
          </cell>
          <cell r="C239" t="str">
            <v>NHS Hounslow CCG</v>
          </cell>
        </row>
        <row r="240">
          <cell r="A240" t="str">
            <v>E85118</v>
          </cell>
          <cell r="B240" t="str">
            <v>Fulham Medical Centre</v>
          </cell>
          <cell r="C240" t="str">
            <v>NHS Hammersmith and Fulham CCG</v>
          </cell>
        </row>
        <row r="241">
          <cell r="A241" t="str">
            <v>E85119</v>
          </cell>
          <cell r="B241" t="str">
            <v>The MWH Practice</v>
          </cell>
          <cell r="C241" t="str">
            <v>NHS Ealing CCG</v>
          </cell>
        </row>
        <row r="242">
          <cell r="A242" t="str">
            <v>E85120</v>
          </cell>
          <cell r="B242" t="str">
            <v>Argyle Surgery</v>
          </cell>
          <cell r="C242" t="str">
            <v>NHS Ealing CCG</v>
          </cell>
        </row>
        <row r="243">
          <cell r="A243" t="str">
            <v>E85121</v>
          </cell>
          <cell r="B243" t="str">
            <v>Guru Nanak Medical Centre</v>
          </cell>
          <cell r="C243" t="str">
            <v>NHS Ealing CCG</v>
          </cell>
        </row>
        <row r="244">
          <cell r="A244" t="str">
            <v>E85122</v>
          </cell>
          <cell r="B244" t="str">
            <v>Florence Road Surgery</v>
          </cell>
          <cell r="C244" t="str">
            <v>NHS Ealing CCG</v>
          </cell>
        </row>
        <row r="245">
          <cell r="A245" t="str">
            <v>E85123</v>
          </cell>
          <cell r="B245" t="str">
            <v>Corfton Road Surgery</v>
          </cell>
          <cell r="C245" t="str">
            <v>NHS Ealing CCG</v>
          </cell>
        </row>
        <row r="246">
          <cell r="A246" t="str">
            <v>E85124</v>
          </cell>
          <cell r="B246" t="str">
            <v>The Med Cntr; Dr Jefferies and Ptnrs</v>
          </cell>
          <cell r="C246" t="str">
            <v>NHS Hammersmith and Fulham CCG</v>
          </cell>
        </row>
        <row r="247">
          <cell r="A247" t="str">
            <v>E85125</v>
          </cell>
          <cell r="B247" t="str">
            <v>Sterndale Surgery</v>
          </cell>
          <cell r="C247" t="str">
            <v>NHS Hammersmith and Fulham CCG</v>
          </cell>
        </row>
        <row r="248">
          <cell r="A248" t="str">
            <v>E85126</v>
          </cell>
          <cell r="B248" t="str">
            <v>Green Practice</v>
          </cell>
          <cell r="C248" t="str">
            <v>NHS Hounslow CCG</v>
          </cell>
        </row>
        <row r="249">
          <cell r="A249" t="str">
            <v>E85127</v>
          </cell>
          <cell r="B249" t="str">
            <v>Barnabas Medical Centre</v>
          </cell>
          <cell r="C249" t="str">
            <v>NHS Ealing CCG</v>
          </cell>
        </row>
        <row r="250">
          <cell r="A250" t="str">
            <v>E85128</v>
          </cell>
          <cell r="B250" t="str">
            <v>Sands End Clinic</v>
          </cell>
          <cell r="C250" t="str">
            <v>NHS Hammersmith and Fulham CCG</v>
          </cell>
        </row>
        <row r="251">
          <cell r="A251" t="str">
            <v>E85129</v>
          </cell>
          <cell r="B251" t="str">
            <v>Mansell Road Practice</v>
          </cell>
          <cell r="C251" t="str">
            <v>NHS Ealing CCG</v>
          </cell>
        </row>
        <row r="252">
          <cell r="A252" t="str">
            <v>E85130</v>
          </cell>
          <cell r="B252" t="str">
            <v>Chiswick Family Prac (Dr VB Bhatt)</v>
          </cell>
          <cell r="C252" t="str">
            <v>NHS Ealing CCG</v>
          </cell>
        </row>
        <row r="253">
          <cell r="A253" t="str">
            <v>E85600</v>
          </cell>
          <cell r="B253" t="str">
            <v>Willow Practice</v>
          </cell>
          <cell r="C253" t="str">
            <v>NHS Hounslow CCG</v>
          </cell>
        </row>
        <row r="254">
          <cell r="A254" t="str">
            <v>E85605</v>
          </cell>
          <cell r="B254" t="str">
            <v>Brentford Group Practice</v>
          </cell>
          <cell r="C254" t="str">
            <v>NHS Hounslow CCG</v>
          </cell>
        </row>
        <row r="255">
          <cell r="A255" t="str">
            <v>E85617</v>
          </cell>
          <cell r="B255" t="str">
            <v>Acton Town Medical Centre</v>
          </cell>
          <cell r="C255" t="str">
            <v>NHS Ealing CCG</v>
          </cell>
        </row>
        <row r="256">
          <cell r="A256" t="str">
            <v>E85623</v>
          </cell>
          <cell r="B256" t="str">
            <v>Somerset Medical Centre</v>
          </cell>
          <cell r="C256" t="str">
            <v>NHS Ealing CCG</v>
          </cell>
        </row>
        <row r="257">
          <cell r="A257" t="str">
            <v>E85624</v>
          </cell>
          <cell r="B257" t="str">
            <v>Dr Uppal and Partners</v>
          </cell>
          <cell r="C257" t="str">
            <v>NHS Hammersmith and Fulham CCG</v>
          </cell>
        </row>
        <row r="258">
          <cell r="A258" t="str">
            <v>E85625</v>
          </cell>
          <cell r="B258" t="str">
            <v>Chiswick Family Doctors Practice</v>
          </cell>
          <cell r="C258" t="str">
            <v>NHS Hounslow CCG</v>
          </cell>
        </row>
        <row r="259">
          <cell r="A259" t="str">
            <v>E85628</v>
          </cell>
          <cell r="B259" t="str">
            <v>Elthorne Park Surgery</v>
          </cell>
          <cell r="C259" t="str">
            <v>NHS Ealing CCG</v>
          </cell>
        </row>
        <row r="260">
          <cell r="A260" t="str">
            <v>E85630</v>
          </cell>
          <cell r="B260" t="str">
            <v>Western Avenue Surgery</v>
          </cell>
          <cell r="C260" t="str">
            <v>NHS Ealing CCG</v>
          </cell>
        </row>
        <row r="261">
          <cell r="A261" t="str">
            <v>E85633</v>
          </cell>
          <cell r="B261" t="str">
            <v>Southall Medical Centre</v>
          </cell>
          <cell r="C261" t="str">
            <v>NHS Ealing CCG</v>
          </cell>
        </row>
        <row r="262">
          <cell r="A262" t="str">
            <v>E85635</v>
          </cell>
          <cell r="B262" t="str">
            <v>The Vale Surgery</v>
          </cell>
          <cell r="C262" t="str">
            <v>NHS Ealing CCG</v>
          </cell>
        </row>
        <row r="263">
          <cell r="A263" t="str">
            <v>E85636</v>
          </cell>
          <cell r="B263" t="str">
            <v>Park Medical Centre</v>
          </cell>
          <cell r="C263" t="str">
            <v>NHS Hammersmith and Fulham CCG</v>
          </cell>
        </row>
        <row r="264">
          <cell r="A264" t="str">
            <v>E85640</v>
          </cell>
          <cell r="B264" t="str">
            <v>Churchfield Road Surgery</v>
          </cell>
          <cell r="C264" t="str">
            <v>NHS Ealing CCG</v>
          </cell>
        </row>
        <row r="265">
          <cell r="A265" t="str">
            <v>E85643</v>
          </cell>
          <cell r="B265" t="str">
            <v>Meadow View Surgery</v>
          </cell>
          <cell r="C265" t="str">
            <v>NHS Ealing CCG</v>
          </cell>
        </row>
        <row r="266">
          <cell r="A266" t="str">
            <v>E85649</v>
          </cell>
          <cell r="B266" t="str">
            <v>Fulham Cross Medical Centre</v>
          </cell>
          <cell r="C266" t="str">
            <v>NHS Hammersmith and Fulham CCG</v>
          </cell>
        </row>
        <row r="267">
          <cell r="A267" t="str">
            <v>E85656</v>
          </cell>
          <cell r="B267" t="str">
            <v>Sunrise Medical Centre</v>
          </cell>
          <cell r="C267" t="str">
            <v>NHS Ealing CCG</v>
          </cell>
        </row>
        <row r="268">
          <cell r="A268" t="str">
            <v>E85657</v>
          </cell>
          <cell r="B268" t="str">
            <v>Ealing Park Health Centre</v>
          </cell>
          <cell r="C268" t="str">
            <v>NHS Ealing CCG</v>
          </cell>
        </row>
        <row r="269">
          <cell r="A269" t="str">
            <v>E85658</v>
          </cell>
          <cell r="B269" t="str">
            <v>Holly Road Medical Centre</v>
          </cell>
          <cell r="C269" t="str">
            <v>NHS Hounslow CCG</v>
          </cell>
        </row>
        <row r="270">
          <cell r="A270" t="str">
            <v>E85659</v>
          </cell>
          <cell r="B270" t="str">
            <v>Parkview M/C - Dr Kukar &amp; Partners</v>
          </cell>
          <cell r="C270" t="str">
            <v>NHS Hammersmith and Fulham CCG</v>
          </cell>
        </row>
        <row r="271">
          <cell r="A271" t="str">
            <v>E85663</v>
          </cell>
          <cell r="B271" t="str">
            <v>The Saluja Clinic</v>
          </cell>
          <cell r="C271" t="str">
            <v>NHS Ealing CCG</v>
          </cell>
        </row>
        <row r="272">
          <cell r="A272" t="str">
            <v>E85672</v>
          </cell>
          <cell r="B272" t="str">
            <v>The Salisbury Surgery</v>
          </cell>
          <cell r="C272" t="str">
            <v>NHS Hammersmith and Fulham CCG</v>
          </cell>
        </row>
        <row r="273">
          <cell r="A273" t="str">
            <v>E85673</v>
          </cell>
          <cell r="B273" t="str">
            <v>Old Oak Surgery</v>
          </cell>
          <cell r="C273" t="str">
            <v>NHS Hammersmith and Fulham CCG</v>
          </cell>
        </row>
        <row r="274">
          <cell r="A274" t="str">
            <v>E85677</v>
          </cell>
          <cell r="B274" t="str">
            <v>Horn Lane Surgery</v>
          </cell>
          <cell r="C274" t="str">
            <v>NHS Ealing CCG</v>
          </cell>
        </row>
        <row r="275">
          <cell r="A275" t="str">
            <v>E85680</v>
          </cell>
          <cell r="B275" t="str">
            <v>Cloister Road Surgery</v>
          </cell>
          <cell r="C275" t="str">
            <v>NHS Ealing CCG</v>
          </cell>
        </row>
        <row r="276">
          <cell r="A276" t="str">
            <v>E85681</v>
          </cell>
          <cell r="B276" t="str">
            <v>Jersey Practice</v>
          </cell>
          <cell r="C276" t="str">
            <v>NHS Hounslow CCG</v>
          </cell>
        </row>
        <row r="277">
          <cell r="A277" t="str">
            <v>E85682</v>
          </cell>
          <cell r="B277" t="str">
            <v>Dormers Wells Medical Centre</v>
          </cell>
          <cell r="C277" t="str">
            <v>NHS Ealing CCG</v>
          </cell>
        </row>
        <row r="278">
          <cell r="A278" t="str">
            <v>E85683</v>
          </cell>
          <cell r="B278" t="str">
            <v>Glebe Street Surgery</v>
          </cell>
          <cell r="C278" t="str">
            <v>NHS Hounslow CCG</v>
          </cell>
        </row>
        <row r="279">
          <cell r="A279" t="str">
            <v>E85685</v>
          </cell>
          <cell r="B279" t="str">
            <v>Lilyville Surgery</v>
          </cell>
          <cell r="C279" t="str">
            <v>NHS Hammersmith and Fulham CCG</v>
          </cell>
        </row>
        <row r="280">
          <cell r="A280" t="str">
            <v>E85686</v>
          </cell>
          <cell r="B280" t="str">
            <v xml:space="preserve">Greenbrook Grove Medical </v>
          </cell>
          <cell r="C280" t="str">
            <v>NHS Hounslow CCG</v>
          </cell>
        </row>
        <row r="281">
          <cell r="A281" t="str">
            <v>E85687</v>
          </cell>
          <cell r="B281" t="str">
            <v>Acton Lane Medical Centre</v>
          </cell>
          <cell r="C281" t="str">
            <v>NHS Ealing CCG</v>
          </cell>
        </row>
        <row r="282">
          <cell r="A282" t="str">
            <v>E85692</v>
          </cell>
          <cell r="B282" t="str">
            <v>Wellesley Road Practice</v>
          </cell>
          <cell r="C282" t="str">
            <v>NHS Hounslow CCG</v>
          </cell>
        </row>
        <row r="283">
          <cell r="A283" t="str">
            <v>E85693</v>
          </cell>
          <cell r="B283" t="str">
            <v>Grove Park Surgery</v>
          </cell>
          <cell r="C283" t="str">
            <v>NHS Hounslow CCG</v>
          </cell>
        </row>
        <row r="284">
          <cell r="A284" t="str">
            <v>E85694</v>
          </cell>
          <cell r="B284" t="str">
            <v>Boileau Road Surgery</v>
          </cell>
          <cell r="C284" t="str">
            <v>NHS Ealing CCG</v>
          </cell>
        </row>
        <row r="285">
          <cell r="A285" t="str">
            <v>E85696</v>
          </cell>
          <cell r="B285" t="str">
            <v>Clifford Road Surgery</v>
          </cell>
          <cell r="C285" t="str">
            <v>NHS Hounslow CCG</v>
          </cell>
        </row>
        <row r="286">
          <cell r="A286" t="str">
            <v>E85697</v>
          </cell>
          <cell r="B286" t="str">
            <v>Greenbrook Bedfont</v>
          </cell>
          <cell r="C286" t="str">
            <v>NHS Hounslow CCG</v>
          </cell>
        </row>
        <row r="287">
          <cell r="A287" t="str">
            <v>E85699</v>
          </cell>
          <cell r="B287" t="str">
            <v>Grove Village Medical Centre</v>
          </cell>
          <cell r="C287" t="str">
            <v>NHS Hounslow CCG</v>
          </cell>
        </row>
        <row r="288">
          <cell r="A288" t="str">
            <v>E85700</v>
          </cell>
          <cell r="B288" t="str">
            <v>Manor House Practice</v>
          </cell>
          <cell r="C288" t="str">
            <v>NHS Hounslow CCG</v>
          </cell>
        </row>
        <row r="289">
          <cell r="A289" t="str">
            <v>E85705</v>
          </cell>
          <cell r="B289" t="str">
            <v>Burlington Gardens Surgery</v>
          </cell>
          <cell r="C289" t="str">
            <v>NHS Ealing CCG</v>
          </cell>
        </row>
        <row r="290">
          <cell r="A290" t="str">
            <v>E85707</v>
          </cell>
          <cell r="B290" t="str">
            <v>Skyways Medical Centre</v>
          </cell>
          <cell r="C290" t="str">
            <v>NHS Hounslow CCG</v>
          </cell>
        </row>
        <row r="291">
          <cell r="A291" t="str">
            <v>E85708</v>
          </cell>
          <cell r="B291" t="str">
            <v>Gill Medical Practice</v>
          </cell>
          <cell r="C291" t="str">
            <v>NHS Hounslow CCG</v>
          </cell>
        </row>
        <row r="292">
          <cell r="A292" t="str">
            <v>E85712</v>
          </cell>
          <cell r="B292" t="str">
            <v>Goodcare Practice</v>
          </cell>
          <cell r="C292" t="str">
            <v>NHS Ealing CCG</v>
          </cell>
        </row>
        <row r="293">
          <cell r="A293" t="str">
            <v>E85713</v>
          </cell>
          <cell r="B293" t="str">
            <v>Hounslow Family Practice</v>
          </cell>
          <cell r="C293" t="str">
            <v>NHS Hounslow CCG</v>
          </cell>
        </row>
        <row r="294">
          <cell r="A294" t="str">
            <v>E85714</v>
          </cell>
          <cell r="B294" t="str">
            <v>Pitshanger Lane Surgery</v>
          </cell>
          <cell r="C294" t="str">
            <v>NHS Ealing CCG</v>
          </cell>
        </row>
        <row r="295">
          <cell r="A295" t="str">
            <v>E85715</v>
          </cell>
          <cell r="B295" t="str">
            <v>Broadmead Surgery</v>
          </cell>
          <cell r="C295" t="str">
            <v>NHS Ealing CCG</v>
          </cell>
        </row>
        <row r="296">
          <cell r="A296" t="str">
            <v>E85716</v>
          </cell>
          <cell r="B296" t="str">
            <v>Bath Road Surgery</v>
          </cell>
          <cell r="C296" t="str">
            <v>NHS Hounslow CCG</v>
          </cell>
        </row>
        <row r="297">
          <cell r="A297" t="str">
            <v>E85718</v>
          </cell>
          <cell r="B297" t="str">
            <v>Hatton Medical Practice</v>
          </cell>
          <cell r="C297" t="str">
            <v>NHS Hounslow CCG</v>
          </cell>
        </row>
        <row r="298">
          <cell r="A298" t="str">
            <v>E85719</v>
          </cell>
          <cell r="B298" t="str">
            <v>Ashville Surgery</v>
          </cell>
          <cell r="C298" t="str">
            <v>NHS Hammersmith and Fulham CCG</v>
          </cell>
        </row>
        <row r="299">
          <cell r="A299" t="str">
            <v>E85721</v>
          </cell>
          <cell r="B299" t="str">
            <v>The avenue surgery (The Town Surgery)</v>
          </cell>
          <cell r="C299" t="str">
            <v>NHS Ealing CCG</v>
          </cell>
        </row>
        <row r="300">
          <cell r="A300" t="str">
            <v>E85723</v>
          </cell>
          <cell r="B300" t="str">
            <v>Northolt Family Practice</v>
          </cell>
          <cell r="C300" t="str">
            <v>NHS Ealing CCG</v>
          </cell>
        </row>
        <row r="301">
          <cell r="A301" t="str">
            <v>E85724</v>
          </cell>
          <cell r="B301" t="str">
            <v>Hibernia House Surgery</v>
          </cell>
          <cell r="C301" t="str">
            <v>NHS Hounslow CCG</v>
          </cell>
        </row>
        <row r="302">
          <cell r="A302" t="str">
            <v>E85725</v>
          </cell>
          <cell r="B302" t="str">
            <v>The Grove Medical Practice</v>
          </cell>
          <cell r="C302" t="str">
            <v>NHS Ealing CCG</v>
          </cell>
        </row>
        <row r="303">
          <cell r="A303" t="str">
            <v>E85726</v>
          </cell>
          <cell r="B303" t="str">
            <v>Mattock Lane Health Centre</v>
          </cell>
          <cell r="C303" t="str">
            <v>NHS Ealing CCG</v>
          </cell>
        </row>
        <row r="304">
          <cell r="A304" t="str">
            <v>E85727</v>
          </cell>
          <cell r="B304" t="str">
            <v>Greenbrook Chinchilla (The Great West)</v>
          </cell>
          <cell r="C304" t="str">
            <v>NHS Hounslow CCG</v>
          </cell>
        </row>
        <row r="305">
          <cell r="A305" t="str">
            <v>E85728</v>
          </cell>
          <cell r="B305" t="str">
            <v>Ribchester Medical Centre</v>
          </cell>
          <cell r="C305" t="str">
            <v>NHS Ealing CCG</v>
          </cell>
        </row>
        <row r="306">
          <cell r="A306" t="str">
            <v>E85731</v>
          </cell>
          <cell r="B306" t="str">
            <v>Hanwell Family Health Practice</v>
          </cell>
          <cell r="C306" t="str">
            <v>NHS Ealing CCG</v>
          </cell>
        </row>
        <row r="307">
          <cell r="A307" t="str">
            <v>E85732</v>
          </cell>
          <cell r="B307" t="str">
            <v>Greenbrook Manor</v>
          </cell>
          <cell r="C307" t="str">
            <v>NHS Hounslow CCG</v>
          </cell>
        </row>
        <row r="308">
          <cell r="A308" t="str">
            <v>E85733</v>
          </cell>
          <cell r="B308" t="str">
            <v>Northcote Medical Centre</v>
          </cell>
          <cell r="C308" t="str">
            <v>NHS Ealing CCG</v>
          </cell>
        </row>
        <row r="309">
          <cell r="A309" t="str">
            <v>E85734</v>
          </cell>
          <cell r="B309" t="str">
            <v>Queens Park Medical Practice</v>
          </cell>
          <cell r="C309" t="str">
            <v>NHS Hounslow CCG</v>
          </cell>
        </row>
        <row r="310">
          <cell r="A310" t="str">
            <v>E85735</v>
          </cell>
          <cell r="B310" t="str">
            <v>Brentford Family Practice</v>
          </cell>
          <cell r="C310" t="str">
            <v>NHS Hounslow CCG</v>
          </cell>
        </row>
        <row r="311">
          <cell r="A311" t="str">
            <v>E85736</v>
          </cell>
          <cell r="B311" t="str">
            <v>Little Park Surgery</v>
          </cell>
          <cell r="C311" t="str">
            <v>NHS Hounslow CCG</v>
          </cell>
        </row>
        <row r="312">
          <cell r="A312" t="str">
            <v>E85739</v>
          </cell>
          <cell r="B312" t="str">
            <v>Greenbrook Heston</v>
          </cell>
          <cell r="C312" t="str">
            <v>NHS Hounslow CCG</v>
          </cell>
        </row>
        <row r="313">
          <cell r="A313" t="str">
            <v>E85740</v>
          </cell>
          <cell r="B313" t="str">
            <v>Lynwood Road Surgery</v>
          </cell>
          <cell r="C313" t="str">
            <v>NHS Ealing CCG</v>
          </cell>
        </row>
        <row r="314">
          <cell r="A314" t="str">
            <v>E85743</v>
          </cell>
          <cell r="B314" t="str">
            <v>St Georges Medical Centre</v>
          </cell>
          <cell r="C314" t="str">
            <v>NHS Ealing CCG</v>
          </cell>
        </row>
        <row r="315">
          <cell r="A315" t="str">
            <v>E85744</v>
          </cell>
          <cell r="B315" t="str">
            <v>Greenbrook Isleworth</v>
          </cell>
          <cell r="C315" t="str">
            <v>NHS Hounslow CCG</v>
          </cell>
        </row>
        <row r="316">
          <cell r="A316" t="str">
            <v>E85745</v>
          </cell>
          <cell r="B316" t="str">
            <v>Jubilee Gardens Medical Centre</v>
          </cell>
          <cell r="C316" t="str">
            <v>NHS Ealing CCG</v>
          </cell>
        </row>
        <row r="317">
          <cell r="A317" t="str">
            <v>E85746</v>
          </cell>
          <cell r="B317" t="str">
            <v>Grove Park Terrace Surgery</v>
          </cell>
          <cell r="C317" t="str">
            <v>NHS Hounslow CCG</v>
          </cell>
        </row>
        <row r="318">
          <cell r="A318" t="str">
            <v>E85748</v>
          </cell>
          <cell r="B318" t="str">
            <v>The Medical Centre; Dr Kukar</v>
          </cell>
          <cell r="C318" t="str">
            <v>NHS Hammersmith and Fulham CCG</v>
          </cell>
        </row>
        <row r="319">
          <cell r="A319" t="str">
            <v>E85750</v>
          </cell>
          <cell r="B319" t="str">
            <v>Spring Grove Medical Practice</v>
          </cell>
          <cell r="C319" t="str">
            <v>NHS Hounslow CCG</v>
          </cell>
        </row>
        <row r="320">
          <cell r="A320" t="str">
            <v>E85755</v>
          </cell>
          <cell r="B320" t="str">
            <v>North Hyde Medical Practice</v>
          </cell>
          <cell r="C320" t="str">
            <v>NHS Hounslow CCG</v>
          </cell>
        </row>
        <row r="321">
          <cell r="A321" t="str">
            <v>E86001</v>
          </cell>
          <cell r="B321" t="str">
            <v>The Mountwood Surgery</v>
          </cell>
          <cell r="C321" t="str">
            <v>NHS Hillingdon CCG</v>
          </cell>
        </row>
        <row r="322">
          <cell r="A322" t="str">
            <v>E86003</v>
          </cell>
          <cell r="B322" t="str">
            <v>Kingsway Surgery</v>
          </cell>
          <cell r="C322" t="str">
            <v>NHS Hillingdon CCG</v>
          </cell>
        </row>
        <row r="323">
          <cell r="A323" t="str">
            <v>E86004</v>
          </cell>
          <cell r="B323" t="str">
            <v>The Medical Centre - The Green</v>
          </cell>
          <cell r="C323" t="str">
            <v>NHS Hillingdon CCG</v>
          </cell>
        </row>
        <row r="324">
          <cell r="A324" t="str">
            <v>E86005</v>
          </cell>
          <cell r="B324" t="str">
            <v>The Oakland Medical Centre</v>
          </cell>
          <cell r="C324" t="str">
            <v>NHS Hillingdon CCG</v>
          </cell>
        </row>
        <row r="325">
          <cell r="A325" t="str">
            <v>E86006</v>
          </cell>
          <cell r="B325" t="str">
            <v>Devonshire Lodge Practice</v>
          </cell>
          <cell r="C325" t="str">
            <v>NHS Hillingdon CCG</v>
          </cell>
        </row>
        <row r="326">
          <cell r="A326" t="str">
            <v>E86007</v>
          </cell>
          <cell r="B326" t="str">
            <v>The Harefield Practice</v>
          </cell>
          <cell r="C326" t="str">
            <v>NHS Hillingdon CCG</v>
          </cell>
        </row>
        <row r="327">
          <cell r="A327" t="str">
            <v>E86009</v>
          </cell>
          <cell r="B327" t="str">
            <v>The Belmont Medical Centre</v>
          </cell>
          <cell r="C327" t="str">
            <v>NHS Hillingdon CCG</v>
          </cell>
        </row>
        <row r="328">
          <cell r="A328" t="str">
            <v>E86010</v>
          </cell>
          <cell r="B328" t="str">
            <v>Yiewsley Family Practice</v>
          </cell>
          <cell r="C328" t="str">
            <v>NHS Hillingdon CCG</v>
          </cell>
        </row>
        <row r="329">
          <cell r="A329" t="str">
            <v>E86011</v>
          </cell>
          <cell r="B329" t="str">
            <v>Oxford Drive Medical Centre</v>
          </cell>
          <cell r="C329" t="str">
            <v>NHS Hillingdon CCG</v>
          </cell>
        </row>
        <row r="330">
          <cell r="A330" t="str">
            <v>E86012</v>
          </cell>
          <cell r="B330" t="str">
            <v>Wood Lane Medical Centre</v>
          </cell>
          <cell r="C330" t="str">
            <v>NHS Hillingdon CCG</v>
          </cell>
        </row>
        <row r="331">
          <cell r="A331" t="str">
            <v>E86014</v>
          </cell>
          <cell r="B331" t="str">
            <v>Cedars Medical Centre</v>
          </cell>
          <cell r="C331" t="str">
            <v>NHS Hillingdon CCG</v>
          </cell>
        </row>
        <row r="332">
          <cell r="A332" t="str">
            <v>E86015</v>
          </cell>
          <cell r="B332" t="str">
            <v>Uxbridge Medical Centre</v>
          </cell>
          <cell r="C332" t="str">
            <v>NHS Hillingdon CCG</v>
          </cell>
        </row>
        <row r="333">
          <cell r="A333" t="str">
            <v>E86016</v>
          </cell>
          <cell r="B333" t="str">
            <v>The Pine Medical Centre</v>
          </cell>
          <cell r="C333" t="str">
            <v>NHS Hillingdon CCG</v>
          </cell>
        </row>
        <row r="334">
          <cell r="A334" t="str">
            <v>E86017</v>
          </cell>
          <cell r="B334" t="str">
            <v>Hayes Medical Centre</v>
          </cell>
          <cell r="C334" t="str">
            <v>NHS Hillingdon CCG</v>
          </cell>
        </row>
        <row r="335">
          <cell r="A335" t="str">
            <v>E86018</v>
          </cell>
          <cell r="B335" t="str">
            <v>Townfield Doctors Surgery</v>
          </cell>
          <cell r="C335" t="str">
            <v>NHS Hillingdon CCG</v>
          </cell>
        </row>
        <row r="336">
          <cell r="A336" t="str">
            <v>E86019</v>
          </cell>
          <cell r="B336" t="str">
            <v>The Warren Practice</v>
          </cell>
          <cell r="C336" t="str">
            <v>NHS Hillingdon CCG</v>
          </cell>
        </row>
        <row r="337">
          <cell r="A337" t="str">
            <v>E86020</v>
          </cell>
          <cell r="B337" t="str">
            <v>Dr K Reddy</v>
          </cell>
          <cell r="C337" t="str">
            <v>NHS Hillingdon CCG</v>
          </cell>
        </row>
        <row r="338">
          <cell r="A338" t="str">
            <v>E86022</v>
          </cell>
          <cell r="B338" t="str">
            <v>Eastcote Health Centre</v>
          </cell>
          <cell r="C338" t="str">
            <v>NHS Hillingdon CCG</v>
          </cell>
        </row>
        <row r="339">
          <cell r="A339" t="str">
            <v>E86024</v>
          </cell>
          <cell r="B339" t="str">
            <v>King Edwards Medical Centre</v>
          </cell>
          <cell r="C339" t="str">
            <v>NHS Hillingdon CCG</v>
          </cell>
        </row>
        <row r="340">
          <cell r="A340" t="str">
            <v>E86026</v>
          </cell>
          <cell r="B340" t="str">
            <v>The Parkview Surgery</v>
          </cell>
          <cell r="C340" t="str">
            <v>NHS Hillingdon CCG</v>
          </cell>
        </row>
        <row r="341">
          <cell r="A341" t="str">
            <v>E86027</v>
          </cell>
          <cell r="B341" t="str">
            <v>Otterfield Medical Centre</v>
          </cell>
          <cell r="C341" t="str">
            <v>NHS Hillingdon CCG</v>
          </cell>
        </row>
        <row r="342">
          <cell r="A342" t="str">
            <v>E86028</v>
          </cell>
          <cell r="B342" t="str">
            <v>Eastbury Surgery</v>
          </cell>
          <cell r="C342" t="str">
            <v>NHS Hillingdon CCG</v>
          </cell>
        </row>
        <row r="343">
          <cell r="A343" t="str">
            <v>E86029</v>
          </cell>
          <cell r="B343" t="str">
            <v>The Cedar Brook Practice</v>
          </cell>
          <cell r="C343" t="str">
            <v>NHS Hillingdon CCG</v>
          </cell>
        </row>
        <row r="344">
          <cell r="A344" t="str">
            <v>E86030</v>
          </cell>
          <cell r="B344" t="str">
            <v>The Medical Centre; Brunel University</v>
          </cell>
          <cell r="C344" t="str">
            <v>NHS Hillingdon CCG</v>
          </cell>
        </row>
        <row r="345">
          <cell r="A345" t="str">
            <v>E86033</v>
          </cell>
          <cell r="B345" t="str">
            <v>St Martins Medical Centre</v>
          </cell>
          <cell r="C345" t="str">
            <v>NHS Hillingdon CCG</v>
          </cell>
        </row>
        <row r="346">
          <cell r="A346" t="str">
            <v>E86034</v>
          </cell>
          <cell r="B346" t="str">
            <v>Church Road Surgery</v>
          </cell>
          <cell r="C346" t="str">
            <v>NHS Hillingdon CCG</v>
          </cell>
        </row>
        <row r="347">
          <cell r="A347" t="str">
            <v>E86036</v>
          </cell>
          <cell r="B347" t="str">
            <v>Hillingdon Health Centre</v>
          </cell>
          <cell r="C347" t="str">
            <v>NHS Hillingdon CCG</v>
          </cell>
        </row>
        <row r="348">
          <cell r="A348" t="str">
            <v>E86038</v>
          </cell>
          <cell r="B348" t="str">
            <v>Glendale House Surgery</v>
          </cell>
          <cell r="C348" t="str">
            <v>NHS Hillingdon CCG</v>
          </cell>
        </row>
        <row r="349">
          <cell r="A349" t="str">
            <v>E86041</v>
          </cell>
          <cell r="B349" t="str">
            <v>Acre Surgery</v>
          </cell>
          <cell r="C349" t="str">
            <v>NHS Hillingdon CCG</v>
          </cell>
        </row>
        <row r="350">
          <cell r="A350" t="str">
            <v>E86042</v>
          </cell>
          <cell r="B350" t="str">
            <v>Yiewsley Health Centre</v>
          </cell>
          <cell r="C350" t="str">
            <v>NHS Hillingdon CCG</v>
          </cell>
        </row>
        <row r="351">
          <cell r="A351" t="str">
            <v>E86605</v>
          </cell>
          <cell r="B351" t="str">
            <v>22 Ladygate Lane</v>
          </cell>
          <cell r="C351" t="str">
            <v>NHS Hillingdon CCG</v>
          </cell>
        </row>
        <row r="352">
          <cell r="A352" t="str">
            <v>E86609</v>
          </cell>
          <cell r="B352" t="str">
            <v>Dr S Tanvir (F)</v>
          </cell>
          <cell r="C352" t="str">
            <v>NHS Hillingdon CCG</v>
          </cell>
        </row>
        <row r="353">
          <cell r="A353" t="str">
            <v>E86610</v>
          </cell>
          <cell r="B353" t="str">
            <v>The Willow Tree Surgery</v>
          </cell>
          <cell r="C353" t="str">
            <v>NHS Hillingdon CCG</v>
          </cell>
        </row>
        <row r="354">
          <cell r="A354" t="str">
            <v>E86612</v>
          </cell>
          <cell r="B354" t="str">
            <v>Shakespeare Health Centre</v>
          </cell>
          <cell r="C354" t="str">
            <v>NHS Hillingdon CCG</v>
          </cell>
        </row>
        <row r="355">
          <cell r="A355" t="str">
            <v>E86615</v>
          </cell>
          <cell r="B355" t="str">
            <v>Acrefield</v>
          </cell>
          <cell r="C355" t="str">
            <v>NHS Hillingdon CCG</v>
          </cell>
        </row>
        <row r="356">
          <cell r="A356" t="str">
            <v>E86618</v>
          </cell>
          <cell r="B356" t="str">
            <v>Carepoint Practice</v>
          </cell>
          <cell r="C356" t="str">
            <v>NHS Hillingdon CCG</v>
          </cell>
        </row>
        <row r="357">
          <cell r="A357" t="str">
            <v>E86619</v>
          </cell>
          <cell r="B357" t="str">
            <v>Wallasey Medical Centre</v>
          </cell>
          <cell r="C357" t="str">
            <v>NHS Hillingdon CCG</v>
          </cell>
        </row>
        <row r="358">
          <cell r="A358" t="str">
            <v>E86620</v>
          </cell>
          <cell r="B358" t="str">
            <v>West London Medical Centre</v>
          </cell>
          <cell r="C358" t="str">
            <v>NHS Hillingdon CCG</v>
          </cell>
        </row>
        <row r="359">
          <cell r="A359" t="str">
            <v>E86622</v>
          </cell>
          <cell r="B359" t="str">
            <v>Dr R P R Kanthan</v>
          </cell>
          <cell r="C359" t="str">
            <v>NHS Hillingdon CCG</v>
          </cell>
        </row>
        <row r="360">
          <cell r="A360" t="str">
            <v>E86625</v>
          </cell>
          <cell r="B360" t="str">
            <v>Kincora</v>
          </cell>
          <cell r="C360" t="str">
            <v>NHS Hillingdon CCG</v>
          </cell>
        </row>
        <row r="361">
          <cell r="A361" t="str">
            <v>E86626</v>
          </cell>
          <cell r="B361" t="str">
            <v>The Medical Centre</v>
          </cell>
          <cell r="C361" t="str">
            <v>NHS Hillingdon CCG</v>
          </cell>
        </row>
        <row r="362">
          <cell r="A362" t="str">
            <v>E86629</v>
          </cell>
          <cell r="B362" t="str">
            <v xml:space="preserve">Dr Mohammed Siddiqui </v>
          </cell>
          <cell r="C362" t="str">
            <v>NHS Hillingdon CCG</v>
          </cell>
        </row>
        <row r="363">
          <cell r="A363" t="str">
            <v>E86632</v>
          </cell>
          <cell r="B363" t="str">
            <v>Acorn Medical Centre</v>
          </cell>
          <cell r="C363" t="str">
            <v>NHS Hillingdon CCG</v>
          </cell>
        </row>
        <row r="364">
          <cell r="A364" t="str">
            <v>E86635</v>
          </cell>
          <cell r="B364" t="str">
            <v>The Evergreen Practice</v>
          </cell>
          <cell r="C364" t="str">
            <v>NHS Hillingdon CCG</v>
          </cell>
        </row>
        <row r="365">
          <cell r="A365" t="str">
            <v>E86637</v>
          </cell>
          <cell r="B365" t="str">
            <v>Heathrow Medical Centre</v>
          </cell>
          <cell r="C365" t="str">
            <v>NHS Hillingdon CCG</v>
          </cell>
        </row>
        <row r="366">
          <cell r="A366" t="str">
            <v>E86640</v>
          </cell>
          <cell r="B366" t="str">
            <v>Southcote Clinic</v>
          </cell>
          <cell r="C366" t="str">
            <v>NHS Hillingdon CCG</v>
          </cell>
        </row>
        <row r="367">
          <cell r="A367" t="str">
            <v>E87002</v>
          </cell>
          <cell r="B367" t="str">
            <v xml:space="preserve">Victoria Medical Centre; </v>
          </cell>
          <cell r="C367" t="str">
            <v>NHS Central London CCG</v>
          </cell>
        </row>
        <row r="368">
          <cell r="A368" t="str">
            <v>E87003</v>
          </cell>
          <cell r="B368" t="str">
            <v>North Kensington Medical Centre</v>
          </cell>
          <cell r="C368" t="str">
            <v>NHS West London CCG</v>
          </cell>
        </row>
        <row r="369">
          <cell r="A369" t="str">
            <v>E87004</v>
          </cell>
          <cell r="B369" t="str">
            <v>The Redcliffe Surgery</v>
          </cell>
          <cell r="C369" t="str">
            <v>NHS West London CCG</v>
          </cell>
        </row>
        <row r="370">
          <cell r="A370" t="str">
            <v>E87005</v>
          </cell>
          <cell r="B370" t="str">
            <v>The Belgravia Surgery;</v>
          </cell>
          <cell r="C370" t="str">
            <v>NHS Central London CCG</v>
          </cell>
        </row>
        <row r="371">
          <cell r="A371" t="str">
            <v>E87006</v>
          </cell>
          <cell r="B371" t="str">
            <v xml:space="preserve">Little Venice Medical Centre; </v>
          </cell>
          <cell r="C371" t="str">
            <v>NHS Central London CCG</v>
          </cell>
        </row>
        <row r="372">
          <cell r="A372" t="str">
            <v>E87007</v>
          </cell>
          <cell r="B372" t="str">
            <v>Westbourne Grove Medical Centre</v>
          </cell>
          <cell r="C372" t="str">
            <v>NHS West London CCG</v>
          </cell>
        </row>
        <row r="373">
          <cell r="A373" t="str">
            <v>E87008</v>
          </cell>
          <cell r="B373" t="str">
            <v>Paddington Green Health Centre;</v>
          </cell>
          <cell r="C373" t="str">
            <v>NHS Central London CCG</v>
          </cell>
        </row>
        <row r="374">
          <cell r="A374" t="str">
            <v>E87009</v>
          </cell>
          <cell r="B374" t="str">
            <v xml:space="preserve">The Garway Medical Practice; </v>
          </cell>
          <cell r="C374" t="str">
            <v>NHS West London CCG</v>
          </cell>
        </row>
        <row r="375">
          <cell r="A375" t="str">
            <v>E87010</v>
          </cell>
          <cell r="B375" t="str">
            <v xml:space="preserve">Maida Vale Medical Centre; </v>
          </cell>
          <cell r="C375" t="str">
            <v>NHS Central London CCG</v>
          </cell>
        </row>
        <row r="376">
          <cell r="A376" t="str">
            <v>E87011</v>
          </cell>
          <cell r="B376" t="str">
            <v xml:space="preserve">Lisson Grove Health Centre; </v>
          </cell>
          <cell r="C376" t="str">
            <v>NHS Central London CCG</v>
          </cell>
        </row>
        <row r="377">
          <cell r="A377" t="str">
            <v>E87013</v>
          </cell>
          <cell r="B377" t="str">
            <v>Stanhope Mews Surgery</v>
          </cell>
          <cell r="C377" t="str">
            <v>NHS West London CCG</v>
          </cell>
        </row>
        <row r="378">
          <cell r="A378" t="str">
            <v>E87016</v>
          </cell>
          <cell r="B378" t="str">
            <v>Holland Park Surgery</v>
          </cell>
          <cell r="C378" t="str">
            <v>NHS West London CCG</v>
          </cell>
        </row>
        <row r="379">
          <cell r="A379" t="str">
            <v>E87017</v>
          </cell>
          <cell r="B379" t="str">
            <v xml:space="preserve">North West London Medical Centre; </v>
          </cell>
          <cell r="C379" t="str">
            <v>NHS Central London CCG</v>
          </cell>
        </row>
        <row r="380">
          <cell r="A380" t="str">
            <v>E87021</v>
          </cell>
          <cell r="B380" t="str">
            <v xml:space="preserve">The Medical Centre; </v>
          </cell>
          <cell r="C380" t="str">
            <v>NHS West London CCG</v>
          </cell>
        </row>
        <row r="381">
          <cell r="A381" t="str">
            <v>E87024</v>
          </cell>
          <cell r="B381" t="str">
            <v>The Golborne Medical Centre</v>
          </cell>
          <cell r="C381" t="str">
            <v>NHS West London CCG</v>
          </cell>
        </row>
        <row r="382">
          <cell r="A382" t="str">
            <v>E87026</v>
          </cell>
          <cell r="B382" t="str">
            <v>The Meanwhile Gardens Med Centre</v>
          </cell>
          <cell r="C382" t="str">
            <v>NHS West London CCG</v>
          </cell>
        </row>
        <row r="383">
          <cell r="A383" t="str">
            <v>E87029</v>
          </cell>
          <cell r="B383" t="str">
            <v>The Portland Road Practice</v>
          </cell>
          <cell r="C383" t="str">
            <v>NHS West London CCG</v>
          </cell>
        </row>
        <row r="384">
          <cell r="A384" t="str">
            <v>E87034</v>
          </cell>
          <cell r="B384" t="str">
            <v>Pimlico Health @ the Marven;</v>
          </cell>
          <cell r="C384" t="str">
            <v>NHS Central London CCG</v>
          </cell>
        </row>
        <row r="385">
          <cell r="A385" t="str">
            <v>E87037</v>
          </cell>
          <cell r="B385" t="str">
            <v xml:space="preserve">The Connaught Practice; </v>
          </cell>
          <cell r="C385" t="str">
            <v>NHS Central London CCG</v>
          </cell>
        </row>
        <row r="386">
          <cell r="A386" t="str">
            <v>E87038</v>
          </cell>
          <cell r="B386" t="str">
            <v xml:space="preserve">The Elgin Clinic; </v>
          </cell>
          <cell r="C386" t="str">
            <v>NHS West London CCG</v>
          </cell>
        </row>
        <row r="387">
          <cell r="A387" t="str">
            <v>E87043</v>
          </cell>
          <cell r="B387" t="str">
            <v>Emperor's Gate Centre For Health</v>
          </cell>
          <cell r="C387" t="str">
            <v>NHS West London CCG</v>
          </cell>
        </row>
        <row r="388">
          <cell r="A388" t="str">
            <v>E87045</v>
          </cell>
          <cell r="B388" t="str">
            <v xml:space="preserve">Covent Garden Medical Centre; </v>
          </cell>
          <cell r="C388" t="str">
            <v>NHS Central London CCG</v>
          </cell>
        </row>
        <row r="389">
          <cell r="A389" t="str">
            <v>E87046</v>
          </cell>
          <cell r="B389" t="str">
            <v xml:space="preserve">The Randolph Surgery; </v>
          </cell>
          <cell r="C389" t="str">
            <v>NHS Central London CCG</v>
          </cell>
        </row>
        <row r="390">
          <cell r="A390" t="str">
            <v>E87047</v>
          </cell>
          <cell r="B390" t="str">
            <v>Earls Court Medical Centre</v>
          </cell>
          <cell r="C390" t="str">
            <v>NHS West London CCG</v>
          </cell>
        </row>
        <row r="391">
          <cell r="A391" t="str">
            <v>E87048</v>
          </cell>
          <cell r="B391" t="str">
            <v>The Medical Practice</v>
          </cell>
          <cell r="C391" t="str">
            <v>NHS West London CCG</v>
          </cell>
        </row>
        <row r="392">
          <cell r="A392" t="str">
            <v>E87050</v>
          </cell>
          <cell r="B392" t="str">
            <v>Beacon Medical Centre</v>
          </cell>
          <cell r="C392" t="str">
            <v>NHS West London CCG</v>
          </cell>
        </row>
        <row r="393">
          <cell r="A393" t="str">
            <v>E87052</v>
          </cell>
          <cell r="B393" t="str">
            <v>Crompton Medical Centre</v>
          </cell>
          <cell r="C393" t="str">
            <v>NHS Central London CCG</v>
          </cell>
        </row>
        <row r="394">
          <cell r="A394" t="str">
            <v>E87055</v>
          </cell>
          <cell r="B394" t="str">
            <v>The Surgery</v>
          </cell>
          <cell r="C394" t="str">
            <v>NHS West London CCG</v>
          </cell>
        </row>
        <row r="395">
          <cell r="A395" t="str">
            <v>E87057</v>
          </cell>
          <cell r="B395" t="str">
            <v>Queens Park Health Centre</v>
          </cell>
          <cell r="C395" t="str">
            <v>NHS West London CCG</v>
          </cell>
        </row>
        <row r="396">
          <cell r="A396" t="str">
            <v>E87061</v>
          </cell>
          <cell r="B396" t="str">
            <v>The Pembridge Villas Surgery</v>
          </cell>
          <cell r="C396" t="str">
            <v>NHS West London CCG</v>
          </cell>
        </row>
        <row r="397">
          <cell r="A397" t="str">
            <v>E87063</v>
          </cell>
          <cell r="B397" t="str">
            <v>Kings Road medical centre</v>
          </cell>
          <cell r="C397" t="str">
            <v>NHS West London CCG</v>
          </cell>
        </row>
        <row r="398">
          <cell r="A398" t="str">
            <v>E87065</v>
          </cell>
          <cell r="B398" t="str">
            <v>Notting Hill  Medical Centre</v>
          </cell>
          <cell r="C398" t="str">
            <v>NHS West London CCG</v>
          </cell>
        </row>
        <row r="399">
          <cell r="A399" t="str">
            <v>E87066</v>
          </cell>
          <cell r="B399" t="str">
            <v xml:space="preserve">Fitzrovia Medical Centre; </v>
          </cell>
          <cell r="C399" t="str">
            <v>NHS Central London CCG</v>
          </cell>
        </row>
        <row r="400">
          <cell r="A400" t="str">
            <v>E87067</v>
          </cell>
          <cell r="B400" t="str">
            <v>The Surgery</v>
          </cell>
          <cell r="C400" t="str">
            <v>NHS West London CCG</v>
          </cell>
        </row>
        <row r="401">
          <cell r="A401" t="str">
            <v>E87069</v>
          </cell>
          <cell r="B401" t="str">
            <v>Soho Square Surgery;</v>
          </cell>
          <cell r="C401" t="str">
            <v>NHS Central London CCG</v>
          </cell>
        </row>
        <row r="402">
          <cell r="A402" t="str">
            <v>E87070</v>
          </cell>
          <cell r="B402" t="str">
            <v xml:space="preserve">Crawford Street Surgery; </v>
          </cell>
          <cell r="C402" t="str">
            <v>NHS Central London CCG</v>
          </cell>
        </row>
        <row r="403">
          <cell r="A403" t="str">
            <v>E87071</v>
          </cell>
          <cell r="B403" t="str">
            <v>The Medical Centre</v>
          </cell>
          <cell r="C403" t="str">
            <v>NHS West London CCG</v>
          </cell>
        </row>
        <row r="404">
          <cell r="A404" t="str">
            <v>E87609</v>
          </cell>
          <cell r="B404" t="str">
            <v xml:space="preserve">St Johns Wood Medical Practice; </v>
          </cell>
          <cell r="C404" t="str">
            <v>NHS Central London CCG</v>
          </cell>
        </row>
        <row r="405">
          <cell r="A405" t="str">
            <v>E87637</v>
          </cell>
          <cell r="B405" t="str">
            <v>Harrow Road Health Centre;</v>
          </cell>
          <cell r="C405" t="str">
            <v>NHS West London CCG</v>
          </cell>
        </row>
        <row r="406">
          <cell r="A406" t="str">
            <v>E87648</v>
          </cell>
          <cell r="B406" t="str">
            <v xml:space="preserve">The Mayfair Medical Centre; </v>
          </cell>
          <cell r="C406" t="str">
            <v>NHS Central London CCG</v>
          </cell>
        </row>
        <row r="407">
          <cell r="A407" t="str">
            <v>E87649</v>
          </cell>
          <cell r="B407" t="str">
            <v>Scarsdale Villas Surgery</v>
          </cell>
          <cell r="C407" t="str">
            <v>NHS West London CCG</v>
          </cell>
        </row>
        <row r="408">
          <cell r="A408" t="str">
            <v>E87663</v>
          </cell>
          <cell r="B408" t="str">
            <v>Third Floor Medical Centre;</v>
          </cell>
          <cell r="C408" t="str">
            <v>NHS Central London CCG</v>
          </cell>
        </row>
        <row r="409">
          <cell r="A409" t="str">
            <v>E87665</v>
          </cell>
          <cell r="B409" t="str">
            <v>The Chelsea Practice</v>
          </cell>
          <cell r="C409" t="str">
            <v>NHS West London CCG</v>
          </cell>
        </row>
        <row r="410">
          <cell r="A410" t="str">
            <v>E87677</v>
          </cell>
          <cell r="B410" t="str">
            <v xml:space="preserve">Imperial College Health Centre; </v>
          </cell>
          <cell r="C410" t="str">
            <v>NHS Central London CCG</v>
          </cell>
        </row>
        <row r="411">
          <cell r="A411" t="str">
            <v>E87681</v>
          </cell>
          <cell r="B411" t="str">
            <v xml:space="preserve">The Newton Medical Centre; </v>
          </cell>
          <cell r="C411" t="str">
            <v>NHS Central London CCG</v>
          </cell>
        </row>
        <row r="412">
          <cell r="A412" t="str">
            <v>E87682</v>
          </cell>
          <cell r="B412" t="str">
            <v xml:space="preserve">Bayswater Medical Centre; </v>
          </cell>
          <cell r="C412" t="str">
            <v>NHS West London CCG</v>
          </cell>
        </row>
        <row r="413">
          <cell r="A413" t="str">
            <v>E87691</v>
          </cell>
          <cell r="B413" t="str">
            <v>Palace Gate Prac; Westminster School</v>
          </cell>
          <cell r="C413" t="str">
            <v>NHS Central London CCG</v>
          </cell>
        </row>
        <row r="414">
          <cell r="A414" t="str">
            <v>E87694</v>
          </cell>
          <cell r="B414" t="str">
            <v>The Royal Mews Surgery</v>
          </cell>
          <cell r="C414" t="str">
            <v>NHS Central London CCG</v>
          </cell>
        </row>
        <row r="415">
          <cell r="A415" t="str">
            <v>E87699</v>
          </cell>
          <cell r="B415" t="str">
            <v>The Surgery; Colville Health Centre</v>
          </cell>
          <cell r="C415" t="str">
            <v>NHS West London CCG</v>
          </cell>
        </row>
        <row r="416">
          <cell r="A416" t="str">
            <v>E87701</v>
          </cell>
          <cell r="B416" t="str">
            <v>The Abingdon Medical Centre</v>
          </cell>
          <cell r="C416" t="str">
            <v>NHS West London CCG</v>
          </cell>
        </row>
        <row r="417">
          <cell r="A417" t="str">
            <v>E87702</v>
          </cell>
          <cell r="B417" t="str">
            <v>The Surgery</v>
          </cell>
          <cell r="C417" t="str">
            <v>NHS West London CCG</v>
          </cell>
        </row>
        <row r="418">
          <cell r="A418" t="str">
            <v>E87705</v>
          </cell>
          <cell r="B418" t="str">
            <v>The Surgery</v>
          </cell>
          <cell r="C418" t="str">
            <v>NHS West London CCG</v>
          </cell>
        </row>
        <row r="419">
          <cell r="A419" t="str">
            <v>E87706</v>
          </cell>
          <cell r="B419" t="str">
            <v>Foreland Medical Centre</v>
          </cell>
          <cell r="C419" t="str">
            <v>NHS West London CCG</v>
          </cell>
        </row>
        <row r="420">
          <cell r="A420" t="str">
            <v>E87711</v>
          </cell>
          <cell r="B420" t="str">
            <v>Royal Hospital  Chelsea</v>
          </cell>
          <cell r="C420" t="str">
            <v>NHS West London CCG</v>
          </cell>
        </row>
        <row r="421">
          <cell r="A421" t="str">
            <v>E87714</v>
          </cell>
          <cell r="B421" t="str">
            <v xml:space="preserve">Soho Square General Practice; </v>
          </cell>
          <cell r="C421" t="str">
            <v>NHS Central London CCG</v>
          </cell>
        </row>
        <row r="422">
          <cell r="A422" t="str">
            <v>E87715</v>
          </cell>
          <cell r="B422" t="str">
            <v>Scarsdale Medical Centre</v>
          </cell>
          <cell r="C422" t="str">
            <v>NHS West London CCG</v>
          </cell>
        </row>
        <row r="423">
          <cell r="A423" t="str">
            <v>E87718</v>
          </cell>
          <cell r="B423" t="str">
            <v>The Surgery</v>
          </cell>
          <cell r="C423" t="str">
            <v>NHS West London CCG</v>
          </cell>
        </row>
        <row r="424">
          <cell r="A424" t="str">
            <v>E87720</v>
          </cell>
          <cell r="B424" t="str">
            <v>Kensington Park Medical Centre</v>
          </cell>
          <cell r="C424" t="str">
            <v>NHS West London CCG</v>
          </cell>
        </row>
        <row r="425">
          <cell r="A425" t="str">
            <v>E87722</v>
          </cell>
          <cell r="B425" t="str">
            <v xml:space="preserve">Lancaster Gate Medical Centre; </v>
          </cell>
          <cell r="C425" t="str">
            <v>NHS West London CCG</v>
          </cell>
        </row>
        <row r="426">
          <cell r="A426" t="str">
            <v>E87723</v>
          </cell>
          <cell r="B426" t="str">
            <v xml:space="preserve">The New Elgin Practice; </v>
          </cell>
          <cell r="C426" t="str">
            <v>NHS West London CCG</v>
          </cell>
        </row>
        <row r="427">
          <cell r="A427" t="str">
            <v>E87727</v>
          </cell>
          <cell r="B427" t="str">
            <v>The Surgery</v>
          </cell>
          <cell r="C427" t="str">
            <v>NHS West London CCG</v>
          </cell>
        </row>
        <row r="428">
          <cell r="A428" t="str">
            <v>E87733</v>
          </cell>
          <cell r="B428" t="str">
            <v>The Exmoor Surgery</v>
          </cell>
          <cell r="C428" t="str">
            <v>NHS West London CCG</v>
          </cell>
        </row>
        <row r="429">
          <cell r="A429" t="str">
            <v>E87735</v>
          </cell>
          <cell r="B429" t="str">
            <v xml:space="preserve">Queens Park Health Centre; </v>
          </cell>
          <cell r="C429" t="str">
            <v>NHS West London CCG</v>
          </cell>
        </row>
        <row r="430">
          <cell r="A430" t="str">
            <v>E87737</v>
          </cell>
          <cell r="B430" t="str">
            <v xml:space="preserve">Marylebone Health Centre; </v>
          </cell>
          <cell r="C430" t="str">
            <v>NHS Central London CCG</v>
          </cell>
        </row>
        <row r="431">
          <cell r="A431" t="str">
            <v>E87738</v>
          </cell>
          <cell r="B431" t="str">
            <v>Knightsbridge Medical Centre</v>
          </cell>
          <cell r="C431" t="str">
            <v>NHS West London CCG</v>
          </cell>
        </row>
        <row r="432">
          <cell r="A432" t="str">
            <v>E87739</v>
          </cell>
          <cell r="B432" t="str">
            <v xml:space="preserve">Millbank Medical Centre; </v>
          </cell>
          <cell r="C432" t="str">
            <v>NHS Central London CCG</v>
          </cell>
        </row>
        <row r="433">
          <cell r="A433" t="str">
            <v>E87740</v>
          </cell>
          <cell r="B433" t="str">
            <v>The Dr Hickey Surgery;</v>
          </cell>
          <cell r="C433" t="str">
            <v>NHS Central London CCG</v>
          </cell>
        </row>
        <row r="434">
          <cell r="A434" t="str">
            <v>E87741</v>
          </cell>
          <cell r="B434" t="str">
            <v xml:space="preserve">The Medical Centre; </v>
          </cell>
          <cell r="C434" t="str">
            <v>NHS Central London CCG</v>
          </cell>
        </row>
        <row r="435">
          <cell r="A435" t="str">
            <v>E87742</v>
          </cell>
          <cell r="B435" t="str">
            <v>The Golborne Medical Centre</v>
          </cell>
          <cell r="C435" t="str">
            <v>NHS West London CCG</v>
          </cell>
        </row>
        <row r="436">
          <cell r="A436" t="str">
            <v>E87745</v>
          </cell>
          <cell r="B436" t="str">
            <v xml:space="preserve">Cavendish Health Centre; </v>
          </cell>
          <cell r="C436" t="str">
            <v>NHS Central London CCG</v>
          </cell>
        </row>
        <row r="437">
          <cell r="A437" t="str">
            <v>E87746</v>
          </cell>
          <cell r="B437" t="str">
            <v>Brompton Medical Centre</v>
          </cell>
          <cell r="C437" t="str">
            <v>NHS West London CCG</v>
          </cell>
        </row>
        <row r="438">
          <cell r="A438" t="str">
            <v>E87750</v>
          </cell>
          <cell r="B438" t="str">
            <v>Earls Court Surgery</v>
          </cell>
          <cell r="C438" t="str">
            <v>NHS West London CCG</v>
          </cell>
        </row>
        <row r="439">
          <cell r="A439" t="str">
            <v>E87751</v>
          </cell>
          <cell r="B439" t="str">
            <v>The Health Centre;</v>
          </cell>
          <cell r="C439" t="str">
            <v>NHS West London CCG</v>
          </cell>
        </row>
        <row r="440">
          <cell r="A440" t="str">
            <v>E87753</v>
          </cell>
          <cell r="B440" t="str">
            <v xml:space="preserve">Dr Victoria Muir’s Practice; </v>
          </cell>
          <cell r="C440" t="str">
            <v>NHS Central London CCG</v>
          </cell>
        </row>
        <row r="441">
          <cell r="A441" t="str">
            <v>E87754</v>
          </cell>
          <cell r="B441" t="str">
            <v xml:space="preserve">The Wellington Health Centre; </v>
          </cell>
          <cell r="C441" t="str">
            <v>NHS Central London CCG</v>
          </cell>
        </row>
        <row r="442">
          <cell r="A442" t="str">
            <v>E87755</v>
          </cell>
          <cell r="B442" t="str">
            <v>Queens Park Health Centre</v>
          </cell>
          <cell r="C442" t="str">
            <v>NHS West London CCG</v>
          </cell>
        </row>
        <row r="443">
          <cell r="A443" t="str">
            <v>E87756</v>
          </cell>
          <cell r="B443" t="str">
            <v>Lanark Medical Centre</v>
          </cell>
          <cell r="C443" t="str">
            <v>NHS Central London CCG</v>
          </cell>
        </row>
        <row r="444">
          <cell r="A444" t="str">
            <v>E87762</v>
          </cell>
          <cell r="B444" t="str">
            <v>The Good Practice</v>
          </cell>
          <cell r="C444" t="str">
            <v>NHS West London CCG</v>
          </cell>
        </row>
        <row r="445">
          <cell r="A445" t="str">
            <v>E87768</v>
          </cell>
          <cell r="B445" t="str">
            <v xml:space="preserve">Kings College Health Centre; </v>
          </cell>
          <cell r="C445" t="str">
            <v>NHS Central London CCG</v>
          </cell>
        </row>
        <row r="446">
          <cell r="A446" t="str">
            <v>E87772</v>
          </cell>
          <cell r="B446" t="str">
            <v>Great Chapel Street M/C for the Homeless</v>
          </cell>
          <cell r="C446" t="str">
            <v>NHS Central London CCG</v>
          </cell>
        </row>
        <row r="447">
          <cell r="A447" t="str">
            <v>F82001</v>
          </cell>
          <cell r="B447" t="str">
            <v xml:space="preserve">Halbutt Street Surgery </v>
          </cell>
          <cell r="C447" t="str">
            <v>NHS Barking &amp; Dagenham CCG</v>
          </cell>
        </row>
        <row r="448">
          <cell r="A448" t="str">
            <v>F82002</v>
          </cell>
          <cell r="B448" t="str">
            <v>Haiderian Medical Centre</v>
          </cell>
          <cell r="C448" t="str">
            <v>NHS Havering CCG</v>
          </cell>
        </row>
        <row r="449">
          <cell r="A449" t="str">
            <v>F82003</v>
          </cell>
          <cell r="B449" t="str">
            <v xml:space="preserve">First Avenue Surgery </v>
          </cell>
          <cell r="C449" t="str">
            <v>NHS Barking &amp; Dagenham CCG</v>
          </cell>
        </row>
        <row r="450">
          <cell r="A450" t="str">
            <v>F82004</v>
          </cell>
          <cell r="B450" t="str">
            <v>Venkat Medical Centre</v>
          </cell>
          <cell r="C450" t="str">
            <v>NHS Barking &amp; Dagenham CCG</v>
          </cell>
        </row>
        <row r="451">
          <cell r="A451" t="str">
            <v>F82005</v>
          </cell>
          <cell r="B451" t="str">
            <v>Church Elm Lane Medical Centre</v>
          </cell>
          <cell r="C451" t="str">
            <v>NHS Barking &amp; Dagenham CCG</v>
          </cell>
        </row>
        <row r="452">
          <cell r="A452" t="str">
            <v>F82006</v>
          </cell>
          <cell r="B452" t="str">
            <v>Dr Dahs &amp; Partners</v>
          </cell>
          <cell r="C452" t="str">
            <v>NHS Havering CCG</v>
          </cell>
        </row>
        <row r="453">
          <cell r="A453" t="str">
            <v>F82007</v>
          </cell>
          <cell r="B453" t="str">
            <v>The Greenwood Practice</v>
          </cell>
          <cell r="C453" t="str">
            <v>NHS Havering CCG</v>
          </cell>
        </row>
        <row r="454">
          <cell r="A454" t="str">
            <v>F82008</v>
          </cell>
          <cell r="B454" t="str">
            <v>Maylands Health Care</v>
          </cell>
          <cell r="C454" t="str">
            <v>NHS Havering CCG</v>
          </cell>
        </row>
        <row r="455">
          <cell r="A455" t="str">
            <v>F82009</v>
          </cell>
          <cell r="B455" t="str">
            <v>North Street Medical Care</v>
          </cell>
          <cell r="C455" t="str">
            <v>NHS Havering CCG</v>
          </cell>
        </row>
        <row r="456">
          <cell r="A456" t="str">
            <v>F82010</v>
          </cell>
          <cell r="B456" t="str">
            <v>Petersfield Surgery</v>
          </cell>
          <cell r="C456" t="str">
            <v>NHS Havering CCG</v>
          </cell>
        </row>
        <row r="457">
          <cell r="A457" t="str">
            <v>F82011</v>
          </cell>
          <cell r="B457" t="str">
            <v>Mawney Medical Centre</v>
          </cell>
          <cell r="C457" t="str">
            <v>NHS Havering CCG</v>
          </cell>
        </row>
        <row r="458">
          <cell r="A458" t="str">
            <v>F82012</v>
          </cell>
          <cell r="B458" t="str">
            <v>Five Elms Medical Practice</v>
          </cell>
          <cell r="C458" t="str">
            <v>NHS Barking &amp; Dagenham CCG</v>
          </cell>
        </row>
        <row r="459">
          <cell r="A459" t="str">
            <v>F82013</v>
          </cell>
          <cell r="B459" t="str">
            <v xml:space="preserve">Western Road Medical Centre </v>
          </cell>
          <cell r="C459" t="str">
            <v>NHS Havering CCG</v>
          </cell>
        </row>
        <row r="460">
          <cell r="A460" t="str">
            <v>F82014</v>
          </cell>
          <cell r="B460" t="str">
            <v>Harold Hill H/C (Dr Kuchhai)</v>
          </cell>
          <cell r="C460" t="str">
            <v>NHS Havering CCG</v>
          </cell>
        </row>
        <row r="461">
          <cell r="A461" t="str">
            <v>F82015</v>
          </cell>
          <cell r="B461" t="str">
            <v>Hedgemans Surgery</v>
          </cell>
          <cell r="C461" t="str">
            <v>NHS Barking &amp; Dagenham CCG</v>
          </cell>
        </row>
        <row r="462">
          <cell r="A462" t="str">
            <v>F82016</v>
          </cell>
          <cell r="B462" t="str">
            <v>Central Park Surgery (Dr Kakad)</v>
          </cell>
          <cell r="C462" t="str">
            <v>NHS Havering CCG</v>
          </cell>
        </row>
        <row r="463">
          <cell r="A463" t="str">
            <v>F82017</v>
          </cell>
          <cell r="B463" t="str">
            <v>Urswick Medical Centre</v>
          </cell>
          <cell r="C463" t="str">
            <v>NHS Barking &amp; Dagenham CCG</v>
          </cell>
        </row>
        <row r="464">
          <cell r="A464" t="str">
            <v>F82018</v>
          </cell>
          <cell r="B464" t="str">
            <v>The Barking Group Practice</v>
          </cell>
          <cell r="C464" t="str">
            <v>NHS Barking &amp; Dagenham CCG</v>
          </cell>
        </row>
        <row r="465">
          <cell r="A465" t="str">
            <v>F82019</v>
          </cell>
          <cell r="B465" t="str">
            <v>Chadwell Heath H/C (Dr Hamilton-Smith)</v>
          </cell>
          <cell r="C465" t="str">
            <v>NHS Havering CCG</v>
          </cell>
        </row>
        <row r="466">
          <cell r="A466" t="str">
            <v>F82020</v>
          </cell>
          <cell r="B466" t="str">
            <v>Bay Tree Medical Centre</v>
          </cell>
          <cell r="C466" t="str">
            <v>NHS Havering CCG</v>
          </cell>
        </row>
        <row r="467">
          <cell r="A467" t="str">
            <v>F82021</v>
          </cell>
          <cell r="B467" t="str">
            <v>The New Medical Centre</v>
          </cell>
          <cell r="C467" t="str">
            <v>NHS Havering CCG</v>
          </cell>
        </row>
        <row r="468">
          <cell r="A468" t="str">
            <v>F82022</v>
          </cell>
          <cell r="B468" t="str">
            <v>Rosewood Medical Centre</v>
          </cell>
          <cell r="C468" t="str">
            <v>NHS Havering CCG</v>
          </cell>
        </row>
        <row r="469">
          <cell r="A469" t="str">
            <v>F82023</v>
          </cell>
          <cell r="B469" t="str">
            <v>Third Avenue Surgery</v>
          </cell>
          <cell r="C469" t="str">
            <v>NHS Barking &amp; Dagenham CCG</v>
          </cell>
        </row>
        <row r="470">
          <cell r="A470" t="str">
            <v>F82025</v>
          </cell>
          <cell r="B470" t="str">
            <v>Julia Engwell Health Centre</v>
          </cell>
          <cell r="C470" t="str">
            <v>NHS Barking &amp; Dagenham CCG</v>
          </cell>
        </row>
        <row r="471">
          <cell r="A471" t="str">
            <v>F82027</v>
          </cell>
          <cell r="B471" t="str">
            <v>Faircross Health Centre</v>
          </cell>
          <cell r="C471" t="str">
            <v>NHS Barking &amp; Dagenham CCG</v>
          </cell>
        </row>
        <row r="472">
          <cell r="A472" t="str">
            <v>F82028</v>
          </cell>
          <cell r="B472" t="str">
            <v>Wood Lane Surgery</v>
          </cell>
          <cell r="C472" t="str">
            <v>NHS Havering CCG</v>
          </cell>
        </row>
        <row r="473">
          <cell r="A473" t="str">
            <v>F82030</v>
          </cell>
          <cell r="B473" t="str">
            <v>Lynwood Medical Centre</v>
          </cell>
          <cell r="C473" t="str">
            <v>NHS Havering CCG</v>
          </cell>
        </row>
        <row r="474">
          <cell r="A474" t="str">
            <v>F82031</v>
          </cell>
          <cell r="B474" t="str">
            <v>Rush Green Medical Centre</v>
          </cell>
          <cell r="C474" t="str">
            <v>NHS Havering CCG</v>
          </cell>
        </row>
        <row r="475">
          <cell r="A475" t="str">
            <v>F82033</v>
          </cell>
          <cell r="B475" t="str">
            <v>The Surgery (Dr V Patel)</v>
          </cell>
          <cell r="C475" t="str">
            <v>NHS Havering CCG</v>
          </cell>
        </row>
        <row r="476">
          <cell r="A476" t="str">
            <v>F82034</v>
          </cell>
          <cell r="B476" t="str">
            <v>Victoria Medical Centre</v>
          </cell>
          <cell r="C476" t="str">
            <v>NHS Barking &amp; Dagenham CCG</v>
          </cell>
        </row>
        <row r="477">
          <cell r="A477" t="str">
            <v>F82038</v>
          </cell>
          <cell r="B477" t="str">
            <v>Valence Medical Centre</v>
          </cell>
          <cell r="C477" t="str">
            <v>NHS Barking &amp; Dagenham CCG</v>
          </cell>
        </row>
        <row r="478">
          <cell r="A478" t="str">
            <v>F82039</v>
          </cell>
          <cell r="B478" t="str">
            <v>Rush Green Medical Centre</v>
          </cell>
          <cell r="C478" t="str">
            <v>NHS Havering CCG</v>
          </cell>
        </row>
        <row r="479">
          <cell r="A479" t="str">
            <v>F82040</v>
          </cell>
          <cell r="B479" t="str">
            <v>John Smith House</v>
          </cell>
          <cell r="C479" t="str">
            <v>NHS Barking &amp; Dagenham CCG</v>
          </cell>
        </row>
        <row r="480">
          <cell r="A480" t="str">
            <v>F82042</v>
          </cell>
          <cell r="B480" t="str">
            <v>King Edwards Medical Centre</v>
          </cell>
          <cell r="C480" t="str">
            <v>NHS Barking &amp; Dagenham CCG</v>
          </cell>
        </row>
        <row r="481">
          <cell r="A481" t="str">
            <v>F82045</v>
          </cell>
          <cell r="B481" t="str">
            <v>Dr Chowdhury</v>
          </cell>
          <cell r="C481" t="str">
            <v>NHS Havering CCG</v>
          </cell>
        </row>
        <row r="482">
          <cell r="A482" t="str">
            <v>F82051</v>
          </cell>
          <cell r="B482" t="str">
            <v>Laburnum Health Centre</v>
          </cell>
          <cell r="C482" t="str">
            <v>NHS Barking &amp; Dagenham CCG</v>
          </cell>
        </row>
        <row r="483">
          <cell r="A483" t="str">
            <v>F82052</v>
          </cell>
          <cell r="B483" t="str">
            <v>Chadwell Heath H/C (Dr Haskell)</v>
          </cell>
          <cell r="C483" t="str">
            <v>NHS Havering CCG</v>
          </cell>
        </row>
        <row r="484">
          <cell r="A484" t="str">
            <v>F82053</v>
          </cell>
          <cell r="B484" t="str">
            <v>Upminster Medical Centre</v>
          </cell>
          <cell r="C484" t="str">
            <v>NHS Havering CCG</v>
          </cell>
        </row>
        <row r="485">
          <cell r="A485" t="str">
            <v>F82055</v>
          </cell>
          <cell r="B485" t="str">
            <v>Hornchurch Healthcare</v>
          </cell>
          <cell r="C485" t="str">
            <v>NHS Havering CCG</v>
          </cell>
        </row>
        <row r="486">
          <cell r="A486" t="str">
            <v>F82604</v>
          </cell>
          <cell r="B486" t="str">
            <v>Marks Gate Health Centre</v>
          </cell>
          <cell r="C486" t="str">
            <v>NHS Barking &amp; Dagenham CCG</v>
          </cell>
        </row>
        <row r="487">
          <cell r="A487" t="str">
            <v>F82607</v>
          </cell>
          <cell r="B487" t="str">
            <v>Spring Farm Surgery</v>
          </cell>
          <cell r="C487" t="str">
            <v>NHS Havering CCG</v>
          </cell>
        </row>
        <row r="488">
          <cell r="A488" t="str">
            <v>F82609</v>
          </cell>
          <cell r="B488" t="str">
            <v>Dr PM Patel</v>
          </cell>
          <cell r="C488" t="str">
            <v>NHS Havering CCG</v>
          </cell>
        </row>
        <row r="489">
          <cell r="A489" t="str">
            <v>F82610</v>
          </cell>
          <cell r="B489" t="str">
            <v>Dr Gupta</v>
          </cell>
          <cell r="C489" t="str">
            <v>NHS Havering CCG</v>
          </cell>
        </row>
        <row r="490">
          <cell r="A490" t="str">
            <v>F82612</v>
          </cell>
          <cell r="B490" t="str">
            <v>The White House</v>
          </cell>
          <cell r="C490" t="str">
            <v>NHS Barking &amp; Dagenham CCG</v>
          </cell>
        </row>
        <row r="491">
          <cell r="A491" t="str">
            <v>F82614</v>
          </cell>
          <cell r="B491" t="str">
            <v>South Hornchurch Health Centre</v>
          </cell>
          <cell r="C491" t="str">
            <v>NHS Havering CCG</v>
          </cell>
        </row>
        <row r="492">
          <cell r="A492" t="str">
            <v>F82619</v>
          </cell>
          <cell r="B492" t="str">
            <v>Dr Subramanian</v>
          </cell>
          <cell r="C492" t="str">
            <v>NHS Havering CCG</v>
          </cell>
        </row>
        <row r="493">
          <cell r="A493" t="str">
            <v>F82621</v>
          </cell>
          <cell r="B493" t="str">
            <v>The Surgery</v>
          </cell>
          <cell r="C493" t="str">
            <v>NHS Barking &amp; Dagenham CCG</v>
          </cell>
        </row>
        <row r="494">
          <cell r="A494" t="str">
            <v>F82624</v>
          </cell>
          <cell r="B494" t="str">
            <v>The Surgery (Dr O'Moore)</v>
          </cell>
          <cell r="C494" t="str">
            <v>NHS Havering CCG</v>
          </cell>
        </row>
        <row r="495">
          <cell r="A495" t="str">
            <v>F82625</v>
          </cell>
          <cell r="B495" t="str">
            <v>Abbey Medical Centre</v>
          </cell>
          <cell r="C495" t="str">
            <v>NHS Barking &amp; Dagenham CCG</v>
          </cell>
        </row>
        <row r="496">
          <cell r="A496" t="str">
            <v>F82627</v>
          </cell>
          <cell r="B496" t="str">
            <v>Rainham Health Centre</v>
          </cell>
          <cell r="C496" t="str">
            <v>NHS Havering CCG</v>
          </cell>
        </row>
        <row r="497">
          <cell r="A497" t="str">
            <v>F82629</v>
          </cell>
          <cell r="B497" t="str">
            <v>Lawns Medical Centre</v>
          </cell>
          <cell r="C497" t="str">
            <v>NHS Barking &amp; Dagenham CCG</v>
          </cell>
        </row>
        <row r="498">
          <cell r="A498" t="str">
            <v>F82630</v>
          </cell>
          <cell r="B498" t="str">
            <v>Dr Kulendran</v>
          </cell>
          <cell r="C498" t="str">
            <v>NHS Havering CCG</v>
          </cell>
        </row>
        <row r="499">
          <cell r="A499" t="str">
            <v>F82634</v>
          </cell>
          <cell r="B499" t="str">
            <v>Heathway Medical Centre</v>
          </cell>
          <cell r="C499" t="str">
            <v>NHS Barking &amp; Dagenham CCG</v>
          </cell>
        </row>
        <row r="500">
          <cell r="A500" t="str">
            <v>F82638</v>
          </cell>
          <cell r="B500" t="str">
            <v>The Modern Medical Centre</v>
          </cell>
          <cell r="C500" t="str">
            <v>NHS Havering CCG</v>
          </cell>
        </row>
        <row r="501">
          <cell r="A501" t="str">
            <v>F82639</v>
          </cell>
          <cell r="B501" t="str">
            <v>Dr Joseph</v>
          </cell>
          <cell r="C501" t="str">
            <v>NHS Havering CCG</v>
          </cell>
        </row>
        <row r="502">
          <cell r="A502" t="str">
            <v>F82641</v>
          </cell>
          <cell r="B502" t="str">
            <v>The Surgery (Dr Gillett-Waller)</v>
          </cell>
          <cell r="C502" t="str">
            <v>NHS Havering CCG</v>
          </cell>
        </row>
        <row r="503">
          <cell r="A503" t="str">
            <v>F82642</v>
          </cell>
          <cell r="B503" t="str">
            <v>Gables Surgery</v>
          </cell>
          <cell r="C503" t="str">
            <v>NHS Barking &amp; Dagenham CCG</v>
          </cell>
        </row>
        <row r="504">
          <cell r="A504" t="str">
            <v>F82643</v>
          </cell>
          <cell r="B504" t="str">
            <v>Dr Chopra</v>
          </cell>
          <cell r="C504" t="str">
            <v>NHS Havering CCG</v>
          </cell>
        </row>
        <row r="505">
          <cell r="A505" t="str">
            <v>F82646</v>
          </cell>
          <cell r="B505" t="str">
            <v>Dr Uberoy</v>
          </cell>
          <cell r="C505" t="str">
            <v>NHS Havering CCG</v>
          </cell>
        </row>
        <row r="506">
          <cell r="A506" t="str">
            <v>F82647</v>
          </cell>
          <cell r="B506" t="str">
            <v>Dr Gupta &amp; Partners</v>
          </cell>
          <cell r="C506" t="str">
            <v>NHS Barking &amp; Dagenham CCG</v>
          </cell>
        </row>
        <row r="507">
          <cell r="A507" t="str">
            <v>F82648</v>
          </cell>
          <cell r="B507" t="str">
            <v>Ingrebourne Medical Centre</v>
          </cell>
          <cell r="C507" t="str">
            <v>NHS Havering CCG</v>
          </cell>
        </row>
        <row r="508">
          <cell r="A508" t="str">
            <v>F82649</v>
          </cell>
          <cell r="B508" t="str">
            <v>Berwick Surgery</v>
          </cell>
          <cell r="C508" t="str">
            <v>NHS Havering CCG</v>
          </cell>
        </row>
        <row r="509">
          <cell r="A509" t="str">
            <v>F82650</v>
          </cell>
          <cell r="B509" t="str">
            <v>Dr Ansari</v>
          </cell>
          <cell r="C509" t="str">
            <v>NHS Barking &amp; Dagenham CCG</v>
          </cell>
        </row>
        <row r="510">
          <cell r="A510" t="str">
            <v>F82653</v>
          </cell>
          <cell r="B510" t="str">
            <v>Cosyhaven</v>
          </cell>
          <cell r="C510" t="str">
            <v>NHS Havering CCG</v>
          </cell>
        </row>
        <row r="511">
          <cell r="A511" t="str">
            <v>F82660</v>
          </cell>
          <cell r="B511" t="str">
            <v>Tulasi Medical Centre</v>
          </cell>
          <cell r="C511" t="str">
            <v>NHS Barking &amp; Dagenham CCG</v>
          </cell>
        </row>
        <row r="512">
          <cell r="A512" t="str">
            <v>F82661</v>
          </cell>
          <cell r="B512" t="str">
            <v>Green Lanes Surgery</v>
          </cell>
          <cell r="C512" t="str">
            <v>NHS Barking &amp; Dagenham CCG</v>
          </cell>
        </row>
        <row r="513">
          <cell r="A513" t="str">
            <v>F82663</v>
          </cell>
          <cell r="B513" t="str">
            <v>Dr Marks</v>
          </cell>
          <cell r="C513" t="str">
            <v>NHS Havering CCG</v>
          </cell>
        </row>
        <row r="514">
          <cell r="A514" t="str">
            <v>F82665</v>
          </cell>
          <cell r="B514" t="str">
            <v xml:space="preserve">The Surgery </v>
          </cell>
          <cell r="C514" t="str">
            <v>NHS Barking &amp; Dagenham CCG</v>
          </cell>
        </row>
        <row r="515">
          <cell r="A515" t="str">
            <v>F82666</v>
          </cell>
          <cell r="B515" t="str">
            <v>Dr Rahman</v>
          </cell>
          <cell r="C515" t="str">
            <v>NHS Havering CCG</v>
          </cell>
        </row>
        <row r="516">
          <cell r="A516" t="str">
            <v>F82668</v>
          </cell>
          <cell r="B516" t="str">
            <v>Markyate Surgery</v>
          </cell>
          <cell r="C516" t="str">
            <v>NHS Barking &amp; Dagenham CCG</v>
          </cell>
        </row>
        <row r="517">
          <cell r="A517" t="str">
            <v>F82670</v>
          </cell>
          <cell r="B517" t="str">
            <v>Harold Hill Health Centre (Dr Jabbar)</v>
          </cell>
          <cell r="C517" t="str">
            <v>NHS Havering CCG</v>
          </cell>
        </row>
        <row r="518">
          <cell r="A518" t="str">
            <v>F82671</v>
          </cell>
          <cell r="B518" t="str">
            <v>Dr Prasad</v>
          </cell>
          <cell r="C518" t="str">
            <v>NHS Havering CCG</v>
          </cell>
        </row>
        <row r="519">
          <cell r="A519" t="str">
            <v>F82674</v>
          </cell>
          <cell r="B519" t="str">
            <v>Cranham Health Centre</v>
          </cell>
          <cell r="C519" t="str">
            <v>NHS Havering CCG</v>
          </cell>
        </row>
        <row r="520">
          <cell r="A520" t="str">
            <v>F82675</v>
          </cell>
          <cell r="B520" t="str">
            <v>Billet Lane Medical Centre</v>
          </cell>
          <cell r="C520" t="str">
            <v>NHS Havering CCG</v>
          </cell>
        </row>
        <row r="521">
          <cell r="A521" t="str">
            <v>F82676</v>
          </cell>
          <cell r="B521" t="str">
            <v>Thames View Health Centre</v>
          </cell>
          <cell r="C521" t="str">
            <v>NHS Barking &amp; Dagenham CCG</v>
          </cell>
        </row>
        <row r="522">
          <cell r="A522" t="str">
            <v>F82677</v>
          </cell>
          <cell r="B522" t="str">
            <v xml:space="preserve">Becontree Medical Centre </v>
          </cell>
          <cell r="C522" t="str">
            <v>NHS Barking &amp; Dagenham CCG</v>
          </cell>
        </row>
        <row r="523">
          <cell r="A523" t="str">
            <v>F82678</v>
          </cell>
          <cell r="B523" t="str">
            <v>Urswick Medical Centre</v>
          </cell>
          <cell r="C523" t="str">
            <v>NHS Barking &amp; Dagenham CCG</v>
          </cell>
        </row>
        <row r="524">
          <cell r="A524" t="str">
            <v>F82679</v>
          </cell>
          <cell r="B524" t="str">
            <v>Parkview Medical Centre</v>
          </cell>
          <cell r="C524" t="str">
            <v>NHS Barking &amp; Dagenham CCG</v>
          </cell>
        </row>
        <row r="525">
          <cell r="A525" t="str">
            <v>F82680</v>
          </cell>
          <cell r="B525" t="str">
            <v>Highgrove Surgery</v>
          </cell>
          <cell r="C525" t="str">
            <v>NHS Barking &amp; Dagenham CCG</v>
          </cell>
        </row>
        <row r="526">
          <cell r="A526" t="str">
            <v>F82686</v>
          </cell>
          <cell r="B526" t="str">
            <v>Chadwell Heath H/C (Dr A Patel)</v>
          </cell>
          <cell r="C526" t="str">
            <v>NHS Havering CCG</v>
          </cell>
        </row>
        <row r="527">
          <cell r="A527" t="str">
            <v>F83002</v>
          </cell>
          <cell r="B527" t="str">
            <v>The Group Practice at River Place</v>
          </cell>
          <cell r="C527" t="str">
            <v>NHS Islington CCG</v>
          </cell>
        </row>
        <row r="528">
          <cell r="A528" t="str">
            <v>F83003</v>
          </cell>
          <cell r="B528" t="str">
            <v>Park End Surgery</v>
          </cell>
          <cell r="C528" t="str">
            <v>NHS Camden CCG</v>
          </cell>
        </row>
        <row r="529">
          <cell r="A529" t="str">
            <v>F83004</v>
          </cell>
          <cell r="B529" t="str">
            <v>Archway Primary Care Team</v>
          </cell>
          <cell r="C529" t="str">
            <v>NHS Islington CCG</v>
          </cell>
        </row>
        <row r="530">
          <cell r="A530" t="str">
            <v>F83005</v>
          </cell>
          <cell r="B530" t="str">
            <v>Gower Street Practice</v>
          </cell>
          <cell r="C530" t="str">
            <v>NHS Camden CCG</v>
          </cell>
        </row>
        <row r="531">
          <cell r="A531" t="str">
            <v>F83006</v>
          </cell>
          <cell r="B531" t="str">
            <v>Ampthill Practice</v>
          </cell>
          <cell r="C531" t="str">
            <v>NHS Camden CCG</v>
          </cell>
        </row>
        <row r="532">
          <cell r="A532" t="str">
            <v>F83007</v>
          </cell>
          <cell r="B532" t="str">
            <v>Roman Way Medical Centre</v>
          </cell>
          <cell r="C532" t="str">
            <v>NHS Islington CCG</v>
          </cell>
        </row>
        <row r="533">
          <cell r="A533" t="str">
            <v>F83008</v>
          </cell>
          <cell r="B533" t="str">
            <v xml:space="preserve">Goodinge Group Practice  </v>
          </cell>
          <cell r="C533" t="str">
            <v>NHS Islington CCG</v>
          </cell>
        </row>
        <row r="534">
          <cell r="A534" t="str">
            <v>F83010</v>
          </cell>
          <cell r="B534" t="str">
            <v>Islington Central Medical Centre</v>
          </cell>
          <cell r="C534" t="str">
            <v>NHS Islington CCG</v>
          </cell>
        </row>
        <row r="535">
          <cell r="A535" t="str">
            <v>F83011</v>
          </cell>
          <cell r="B535" t="str">
            <v>Primrose Hill Surgery</v>
          </cell>
          <cell r="C535" t="str">
            <v>NHS Camden CCG</v>
          </cell>
        </row>
        <row r="536">
          <cell r="A536" t="str">
            <v>F83012</v>
          </cell>
          <cell r="B536" t="str">
            <v>Elizabeth Avenue Group Practice</v>
          </cell>
          <cell r="C536" t="str">
            <v>NHS Islington CCG</v>
          </cell>
        </row>
        <row r="537">
          <cell r="A537" t="str">
            <v>F83013</v>
          </cell>
          <cell r="B537" t="str">
            <v>The Holloway Medical Clinic</v>
          </cell>
          <cell r="C537" t="str">
            <v>NHS Islington CCG</v>
          </cell>
        </row>
        <row r="538">
          <cell r="A538" t="str">
            <v>F83015</v>
          </cell>
          <cell r="B538" t="str">
            <v>St John's Way Medical Centre</v>
          </cell>
          <cell r="C538" t="str">
            <v>NHS Islington CCG</v>
          </cell>
        </row>
        <row r="539">
          <cell r="A539" t="str">
            <v>F83017</v>
          </cell>
          <cell r="B539" t="str">
            <v>Hampstead Group Practice</v>
          </cell>
          <cell r="C539" t="str">
            <v>NHS Camden CCG</v>
          </cell>
        </row>
        <row r="540">
          <cell r="A540" t="str">
            <v>F83018</v>
          </cell>
          <cell r="B540" t="str">
            <v>Prince of Wales Group Practice</v>
          </cell>
          <cell r="C540" t="str">
            <v>NHS Camden CCG</v>
          </cell>
        </row>
        <row r="541">
          <cell r="A541" t="str">
            <v>F83019</v>
          </cell>
          <cell r="B541" t="str">
            <v>Abbey Medical Centre</v>
          </cell>
          <cell r="C541" t="str">
            <v>NHS Camden CCG</v>
          </cell>
        </row>
        <row r="542">
          <cell r="A542" t="str">
            <v>F83020</v>
          </cell>
          <cell r="B542" t="str">
            <v>Adelaide Medical Centre</v>
          </cell>
          <cell r="C542" t="str">
            <v>NHS Camden CCG</v>
          </cell>
        </row>
        <row r="543">
          <cell r="A543" t="str">
            <v>F83021</v>
          </cell>
          <cell r="B543" t="str">
            <v>Ritchie Street Group Practice</v>
          </cell>
          <cell r="C543" t="str">
            <v>NHS Islington CCG</v>
          </cell>
        </row>
        <row r="544">
          <cell r="A544" t="str">
            <v>F83022</v>
          </cell>
          <cell r="B544" t="str">
            <v>Caversham Group Practice</v>
          </cell>
          <cell r="C544" t="str">
            <v>NHS Camden CCG</v>
          </cell>
        </row>
        <row r="545">
          <cell r="A545" t="str">
            <v>F83023</v>
          </cell>
          <cell r="B545" t="str">
            <v>James Wigg Practice</v>
          </cell>
          <cell r="C545" t="str">
            <v>NHS Camden CCG</v>
          </cell>
        </row>
        <row r="546">
          <cell r="A546" t="str">
            <v>F83025</v>
          </cell>
          <cell r="B546" t="str">
            <v>The Regents Park Practice</v>
          </cell>
          <cell r="C546" t="str">
            <v>NHS Camden CCG</v>
          </cell>
        </row>
        <row r="547">
          <cell r="A547" t="str">
            <v>F83027</v>
          </cell>
          <cell r="B547" t="str">
            <v>The Family Practice</v>
          </cell>
          <cell r="C547" t="str">
            <v>NHS Islington CCG</v>
          </cell>
        </row>
        <row r="548">
          <cell r="A548" t="str">
            <v>F83030</v>
          </cell>
          <cell r="B548" t="str">
            <v>Four Trees Surgery</v>
          </cell>
          <cell r="C548" t="str">
            <v>NHS Camden CCG</v>
          </cell>
        </row>
        <row r="549">
          <cell r="A549" t="str">
            <v>F83031</v>
          </cell>
          <cell r="B549" t="str">
            <v>Bingfield Surgery</v>
          </cell>
          <cell r="C549" t="str">
            <v>NHS Islington CCG</v>
          </cell>
        </row>
        <row r="550">
          <cell r="A550" t="str">
            <v>F83032</v>
          </cell>
          <cell r="B550" t="str">
            <v>St Peter's Street Medical Practice</v>
          </cell>
          <cell r="C550" t="str">
            <v>NHS Islington CCG</v>
          </cell>
        </row>
        <row r="551">
          <cell r="A551" t="str">
            <v>F83033</v>
          </cell>
          <cell r="B551" t="str">
            <v>Barnsbury Medical Practice</v>
          </cell>
          <cell r="C551" t="str">
            <v>NHS Islington CCG</v>
          </cell>
        </row>
        <row r="552">
          <cell r="A552" t="str">
            <v>F83034</v>
          </cell>
          <cell r="B552" t="str">
            <v>New North Health Centre</v>
          </cell>
          <cell r="C552" t="str">
            <v>NHS Islington CCG</v>
          </cell>
        </row>
        <row r="553">
          <cell r="A553" t="str">
            <v>F83039</v>
          </cell>
          <cell r="B553" t="str">
            <v>The Rise Group Practice</v>
          </cell>
          <cell r="C553" t="str">
            <v>NHS Islington CCG</v>
          </cell>
        </row>
        <row r="554">
          <cell r="A554" t="str">
            <v>F83042</v>
          </cell>
          <cell r="B554" t="str">
            <v>Grays Inn Road Medical Centre</v>
          </cell>
          <cell r="C554" t="str">
            <v>NHS Camden CCG</v>
          </cell>
        </row>
        <row r="555">
          <cell r="A555" t="str">
            <v>F83043</v>
          </cell>
          <cell r="B555" t="str">
            <v>Gower Place Practice</v>
          </cell>
          <cell r="C555" t="str">
            <v>NHS Camden CCG</v>
          </cell>
        </row>
        <row r="556">
          <cell r="A556" t="str">
            <v>F83044</v>
          </cell>
          <cell r="B556" t="str">
            <v>Bloomsbury Surgery</v>
          </cell>
          <cell r="C556" t="str">
            <v>NHS Camden CCG</v>
          </cell>
        </row>
        <row r="557">
          <cell r="A557" t="str">
            <v>F83045</v>
          </cell>
          <cell r="B557" t="str">
            <v>The Miller Practice</v>
          </cell>
          <cell r="C557" t="str">
            <v>NHS Islington CCG</v>
          </cell>
        </row>
        <row r="558">
          <cell r="A558" t="str">
            <v>F83048</v>
          </cell>
          <cell r="B558" t="str">
            <v>Brunswick Medical Centre</v>
          </cell>
          <cell r="C558" t="str">
            <v>NHS Camden CCG</v>
          </cell>
        </row>
        <row r="559">
          <cell r="A559" t="str">
            <v>F83049</v>
          </cell>
          <cell r="B559" t="str">
            <v>West End Lane Surgery</v>
          </cell>
          <cell r="C559" t="str">
            <v>NHS Camden CCG</v>
          </cell>
        </row>
        <row r="560">
          <cell r="A560" t="str">
            <v>F83050</v>
          </cell>
          <cell r="B560" t="str">
            <v>Fortune Green Practice</v>
          </cell>
          <cell r="C560" t="str">
            <v>NHS Camden CCG</v>
          </cell>
        </row>
        <row r="561">
          <cell r="A561" t="str">
            <v>F83051</v>
          </cell>
          <cell r="B561" t="str">
            <v>Dr. L Ko and Partner</v>
          </cell>
          <cell r="C561" t="str">
            <v>NHS Islington CCG</v>
          </cell>
        </row>
        <row r="562">
          <cell r="A562" t="str">
            <v>F83052</v>
          </cell>
          <cell r="B562" t="str">
            <v>Brookfield Park Surgery</v>
          </cell>
          <cell r="C562" t="str">
            <v>NHS Camden CCG</v>
          </cell>
        </row>
        <row r="563">
          <cell r="A563" t="str">
            <v>F83053</v>
          </cell>
          <cell r="B563" t="str">
            <v>Mildmay Medical Practice</v>
          </cell>
          <cell r="C563" t="str">
            <v>NHS Islington CCG</v>
          </cell>
        </row>
        <row r="564">
          <cell r="A564" t="str">
            <v>F83055</v>
          </cell>
          <cell r="B564" t="str">
            <v>West Hampstead Medical Centre</v>
          </cell>
          <cell r="C564" t="str">
            <v>NHS Camden CCG</v>
          </cell>
        </row>
        <row r="565">
          <cell r="A565" t="str">
            <v>F83056</v>
          </cell>
          <cell r="B565" t="str">
            <v>Mitchison Road Surgery</v>
          </cell>
          <cell r="C565" t="str">
            <v>NHS Islington CCG</v>
          </cell>
        </row>
        <row r="566">
          <cell r="A566" t="str">
            <v>F83057</v>
          </cell>
          <cell r="B566" t="str">
            <v>Parliament Hill Surgery</v>
          </cell>
          <cell r="C566" t="str">
            <v>NHS Camden CCG</v>
          </cell>
        </row>
        <row r="567">
          <cell r="A567" t="str">
            <v>F83058</v>
          </cell>
          <cell r="B567" t="str">
            <v>Holborn Medical Centre</v>
          </cell>
          <cell r="C567" t="str">
            <v>NHS Camden CCG</v>
          </cell>
        </row>
        <row r="568">
          <cell r="A568" t="str">
            <v>F83059</v>
          </cell>
          <cell r="B568" t="str">
            <v>Brondesbury Medical Centre</v>
          </cell>
          <cell r="C568" t="str">
            <v>NHS Camden CCG</v>
          </cell>
        </row>
        <row r="569">
          <cell r="A569" t="str">
            <v>F83060</v>
          </cell>
          <cell r="B569" t="str">
            <v>The Northern Medical Centre</v>
          </cell>
          <cell r="C569" t="str">
            <v>NHS Islington CCG</v>
          </cell>
        </row>
        <row r="570">
          <cell r="A570" t="str">
            <v>F83061</v>
          </cell>
          <cell r="B570" t="str">
            <v>The Museum Practice</v>
          </cell>
          <cell r="C570" t="str">
            <v>NHS Camden CCG</v>
          </cell>
        </row>
        <row r="571">
          <cell r="A571" t="str">
            <v>F83063</v>
          </cell>
          <cell r="B571" t="str">
            <v>Killick Street Health Centre</v>
          </cell>
          <cell r="C571" t="str">
            <v>NHS Islington CCG</v>
          </cell>
        </row>
        <row r="572">
          <cell r="A572" t="str">
            <v>F83064</v>
          </cell>
          <cell r="B572" t="str">
            <v>City Road Medical Centre</v>
          </cell>
          <cell r="C572" t="str">
            <v>NHS Islington CCG</v>
          </cell>
        </row>
        <row r="573">
          <cell r="A573" t="str">
            <v>F83602</v>
          </cell>
          <cell r="B573" t="str">
            <v>Westfield Medical Centre</v>
          </cell>
          <cell r="C573" t="str">
            <v>NHS Camden CCG</v>
          </cell>
        </row>
        <row r="574">
          <cell r="A574" t="str">
            <v>F83615</v>
          </cell>
          <cell r="B574" t="str">
            <v>Cholmley Gardens Medical Centre</v>
          </cell>
          <cell r="C574" t="str">
            <v>NHS Camden CCG</v>
          </cell>
        </row>
        <row r="575">
          <cell r="A575" t="str">
            <v>F83623</v>
          </cell>
          <cell r="B575" t="str">
            <v>The Keats Group Practice</v>
          </cell>
          <cell r="C575" t="str">
            <v>NHS Camden CCG</v>
          </cell>
        </row>
        <row r="576">
          <cell r="A576" t="str">
            <v>F83624</v>
          </cell>
          <cell r="B576" t="str">
            <v>Clerkenwell Medical Practice</v>
          </cell>
          <cell r="C576" t="str">
            <v>NHS Islington CCG</v>
          </cell>
        </row>
        <row r="577">
          <cell r="A577" t="str">
            <v>F83632</v>
          </cell>
          <cell r="B577" t="str">
            <v>Queens Crescent Surgery</v>
          </cell>
          <cell r="C577" t="str">
            <v>NHS Camden CCG</v>
          </cell>
        </row>
        <row r="578">
          <cell r="A578" t="str">
            <v>F83633</v>
          </cell>
          <cell r="B578" t="str">
            <v>Daleham Gardens Health Centre</v>
          </cell>
          <cell r="C578" t="str">
            <v>NHS Camden CCG</v>
          </cell>
        </row>
        <row r="579">
          <cell r="A579" t="str">
            <v>F83635</v>
          </cell>
          <cell r="B579" t="str">
            <v>Kings Cross Road Surgery</v>
          </cell>
          <cell r="C579" t="str">
            <v>NHS Camden CCG</v>
          </cell>
        </row>
        <row r="580">
          <cell r="A580" t="str">
            <v>F83648</v>
          </cell>
          <cell r="B580" t="str">
            <v>Dartmouth Park Practice</v>
          </cell>
          <cell r="C580" t="str">
            <v>NHS Islington CCG</v>
          </cell>
        </row>
        <row r="581">
          <cell r="A581" t="str">
            <v>F83652</v>
          </cell>
          <cell r="B581" t="str">
            <v>Amwell Group Practice</v>
          </cell>
          <cell r="C581" t="str">
            <v>NHS Islington CCG</v>
          </cell>
        </row>
        <row r="582">
          <cell r="A582" t="str">
            <v>F83658</v>
          </cell>
          <cell r="B582" t="str">
            <v>Belsize Priory Medical Practice</v>
          </cell>
          <cell r="C582" t="str">
            <v>NHS Camden CCG</v>
          </cell>
        </row>
        <row r="583">
          <cell r="A583" t="str">
            <v>F83660</v>
          </cell>
          <cell r="B583" t="str">
            <v>Highbury Grange Medical Practice</v>
          </cell>
          <cell r="C583" t="str">
            <v>NHS Islington CCG</v>
          </cell>
        </row>
        <row r="584">
          <cell r="A584" t="str">
            <v>F83664</v>
          </cell>
          <cell r="B584" t="str">
            <v>The Village Practice</v>
          </cell>
          <cell r="C584" t="str">
            <v>NHS Islington CCG</v>
          </cell>
        </row>
        <row r="585">
          <cell r="A585" t="str">
            <v>F83665</v>
          </cell>
          <cell r="B585" t="str">
            <v>Swiss Cottage Surgery</v>
          </cell>
          <cell r="C585" t="str">
            <v>NHS Camden CCG</v>
          </cell>
        </row>
        <row r="586">
          <cell r="A586" t="str">
            <v>F83666</v>
          </cell>
          <cell r="B586" t="str">
            <v>The Andover Medical Centre</v>
          </cell>
          <cell r="C586" t="str">
            <v>NHS Islington CCG</v>
          </cell>
        </row>
        <row r="587">
          <cell r="A587" t="str">
            <v>F83671</v>
          </cell>
          <cell r="B587" t="str">
            <v>The Beaumont Practice</v>
          </cell>
          <cell r="C587" t="str">
            <v>NHS Islington CCG</v>
          </cell>
        </row>
        <row r="588">
          <cell r="A588" t="str">
            <v>F83672</v>
          </cell>
          <cell r="B588" t="str">
            <v>St Philips Medical Centre</v>
          </cell>
          <cell r="C588" t="str">
            <v>NHS Camden CCG</v>
          </cell>
        </row>
        <row r="589">
          <cell r="A589" t="str">
            <v>F83673</v>
          </cell>
          <cell r="B589" t="str">
            <v>The Medical Centre</v>
          </cell>
          <cell r="C589" t="str">
            <v>NHS Islington CCG</v>
          </cell>
        </row>
        <row r="590">
          <cell r="A590" t="str">
            <v>F83674</v>
          </cell>
          <cell r="B590" t="str">
            <v>The Tufnell Surgery</v>
          </cell>
          <cell r="C590" t="str">
            <v>NHS Islington CCG</v>
          </cell>
        </row>
        <row r="591">
          <cell r="A591" t="str">
            <v>F83677</v>
          </cell>
          <cell r="B591" t="str">
            <v>Prince of Wales Road Surgery</v>
          </cell>
          <cell r="C591" t="str">
            <v>NHS Camden CCG</v>
          </cell>
        </row>
        <row r="592">
          <cell r="A592" t="str">
            <v>F83678</v>
          </cell>
          <cell r="B592" t="str">
            <v>Pine Street Medical Practice</v>
          </cell>
          <cell r="C592" t="str">
            <v>NHS Islington CCG</v>
          </cell>
        </row>
        <row r="593">
          <cell r="A593" t="str">
            <v>F83680</v>
          </cell>
          <cell r="B593" t="str">
            <v>Sobell Medical Centre</v>
          </cell>
          <cell r="C593" t="str">
            <v>NHS Islington CCG</v>
          </cell>
        </row>
        <row r="594">
          <cell r="A594" t="str">
            <v>F83681</v>
          </cell>
          <cell r="B594" t="str">
            <v>Partnership Primary Care Centre</v>
          </cell>
          <cell r="C594" t="str">
            <v>NHS Islington CCG</v>
          </cell>
        </row>
        <row r="595">
          <cell r="A595" t="str">
            <v>F83682</v>
          </cell>
          <cell r="B595" t="str">
            <v>Rosslyn Hill Surgery</v>
          </cell>
          <cell r="C595" t="str">
            <v>NHS Camden CCG</v>
          </cell>
        </row>
        <row r="596">
          <cell r="A596" t="str">
            <v>F83683</v>
          </cell>
          <cell r="B596" t="str">
            <v>Somers Town Medical Centre</v>
          </cell>
          <cell r="C596" t="str">
            <v>NHS Camden CCG</v>
          </cell>
        </row>
        <row r="597">
          <cell r="A597" t="str">
            <v>F83686</v>
          </cell>
          <cell r="B597" t="str">
            <v>Stroud Green Medical Clinic</v>
          </cell>
          <cell r="C597" t="str">
            <v>NHS Islington CCG</v>
          </cell>
        </row>
        <row r="598">
          <cell r="A598" t="str">
            <v>F84003</v>
          </cell>
          <cell r="B598" t="str">
            <v>Lower Clapton Group Practice</v>
          </cell>
          <cell r="C598" t="str">
            <v>NHS City and Hackney CCG</v>
          </cell>
        </row>
        <row r="599">
          <cell r="A599" t="str">
            <v>F84004</v>
          </cell>
          <cell r="B599" t="str">
            <v>Market Street Health Group</v>
          </cell>
          <cell r="C599" t="str">
            <v>NHS Newham CCG</v>
          </cell>
        </row>
        <row r="600">
          <cell r="A600" t="str">
            <v>F84006</v>
          </cell>
          <cell r="B600" t="str">
            <v>Shrewsbury Road Surgery</v>
          </cell>
          <cell r="C600" t="str">
            <v>NHS Newham CCG</v>
          </cell>
        </row>
        <row r="601">
          <cell r="A601" t="str">
            <v>F84008</v>
          </cell>
          <cell r="B601" t="str">
            <v>Barton House Group Practice</v>
          </cell>
          <cell r="C601" t="str">
            <v>NHS City and Hackney CCG</v>
          </cell>
        </row>
        <row r="602">
          <cell r="A602" t="str">
            <v>F84009</v>
          </cell>
          <cell r="B602" t="str">
            <v>Stratford Village Practice - Dr Shah</v>
          </cell>
          <cell r="C602" t="str">
            <v>NHS Newham CCG</v>
          </cell>
        </row>
        <row r="603">
          <cell r="A603" t="str">
            <v>F84010</v>
          </cell>
          <cell r="B603" t="str">
            <v>St Bartholomew's Surgery</v>
          </cell>
          <cell r="C603" t="str">
            <v>NHS Newham CCG</v>
          </cell>
        </row>
        <row r="604">
          <cell r="A604" t="str">
            <v>F84012</v>
          </cell>
          <cell r="B604" t="str">
            <v>Albion Health Centre</v>
          </cell>
          <cell r="C604" t="str">
            <v>NHS Tower Hamlets CCG</v>
          </cell>
        </row>
        <row r="605">
          <cell r="A605" t="str">
            <v>F84013</v>
          </cell>
          <cell r="B605" t="str">
            <v>Stamford Hill Group Practice</v>
          </cell>
          <cell r="C605" t="str">
            <v>NHS City and Hackney CCG</v>
          </cell>
        </row>
        <row r="606">
          <cell r="A606" t="str">
            <v>F84014</v>
          </cell>
          <cell r="B606" t="str">
            <v>Upton Lane Medical Centre</v>
          </cell>
          <cell r="C606" t="str">
            <v>NHS Newham CCG</v>
          </cell>
        </row>
        <row r="607">
          <cell r="A607" t="str">
            <v>F84015</v>
          </cell>
          <cell r="B607" t="str">
            <v>Kingsmead Healthcare</v>
          </cell>
          <cell r="C607" t="str">
            <v>NHS City and Hackney CCG</v>
          </cell>
        </row>
        <row r="608">
          <cell r="A608" t="str">
            <v>F84016</v>
          </cell>
          <cell r="B608" t="str">
            <v>Mission Practice</v>
          </cell>
          <cell r="C608" t="str">
            <v>NHS Tower Hamlets CCG</v>
          </cell>
        </row>
        <row r="609">
          <cell r="A609" t="str">
            <v>F84017</v>
          </cell>
          <cell r="B609" t="str">
            <v>Star Lane Medical Centre</v>
          </cell>
          <cell r="C609" t="str">
            <v>NHS Newham CCG</v>
          </cell>
        </row>
        <row r="610">
          <cell r="A610" t="str">
            <v>F84018</v>
          </cell>
          <cell r="B610" t="str">
            <v>Nightingale Practice</v>
          </cell>
          <cell r="C610" t="str">
            <v>NHS City and Hackney CCG</v>
          </cell>
        </row>
        <row r="611">
          <cell r="A611" t="str">
            <v>F84021</v>
          </cell>
          <cell r="B611" t="str">
            <v>London Fields Medical Centre</v>
          </cell>
          <cell r="C611" t="str">
            <v>NHS City and Hackney CCG</v>
          </cell>
        </row>
        <row r="612">
          <cell r="A612" t="str">
            <v>F84022</v>
          </cell>
          <cell r="B612" t="str">
            <v>Stratford Health Centre - Dr Chang</v>
          </cell>
          <cell r="C612" t="str">
            <v>NHS Newham CCG</v>
          </cell>
        </row>
        <row r="613">
          <cell r="A613" t="str">
            <v>F84025</v>
          </cell>
          <cell r="B613" t="str">
            <v>Gough Walk Practice (Selvan)</v>
          </cell>
          <cell r="C613" t="str">
            <v>NHS Tower Hamlets CCG</v>
          </cell>
        </row>
        <row r="614">
          <cell r="A614" t="str">
            <v>F84030</v>
          </cell>
          <cell r="B614" t="str">
            <v>Ruston Street Practice (Amin)</v>
          </cell>
          <cell r="C614" t="str">
            <v>NHS Tower Hamlets CCG</v>
          </cell>
        </row>
        <row r="615">
          <cell r="A615" t="str">
            <v>F84031</v>
          </cell>
          <cell r="B615" t="str">
            <v>Jubilee Street Practice</v>
          </cell>
          <cell r="C615" t="str">
            <v>NHS Tower Hamlets CCG</v>
          </cell>
        </row>
        <row r="616">
          <cell r="A616" t="str">
            <v>F84032</v>
          </cell>
          <cell r="B616" t="str">
            <v>Barking Road Medical Centre</v>
          </cell>
          <cell r="C616" t="str">
            <v>NHS Newham CCG</v>
          </cell>
        </row>
        <row r="617">
          <cell r="A617" t="str">
            <v>F84033</v>
          </cell>
          <cell r="B617" t="str">
            <v>Somerford Grove Practice</v>
          </cell>
          <cell r="C617" t="str">
            <v>NHS City and Hackney CCG</v>
          </cell>
        </row>
        <row r="618">
          <cell r="A618" t="str">
            <v>F84034</v>
          </cell>
          <cell r="B618" t="str">
            <v>St Stephens Health Centre</v>
          </cell>
          <cell r="C618" t="str">
            <v>NHS Tower Hamlets CCG</v>
          </cell>
        </row>
        <row r="619">
          <cell r="A619" t="str">
            <v>F84035</v>
          </cell>
          <cell r="B619" t="str">
            <v xml:space="preserve">Richmond Road Medical Centre </v>
          </cell>
          <cell r="C619" t="str">
            <v>NHS City and Hackney CCG</v>
          </cell>
        </row>
        <row r="620">
          <cell r="A620" t="str">
            <v>F84036</v>
          </cell>
          <cell r="B620" t="str">
            <v>Cedar Practice</v>
          </cell>
          <cell r="C620" t="str">
            <v>NHS City and Hackney CCG</v>
          </cell>
        </row>
        <row r="621">
          <cell r="A621" t="str">
            <v>F84038</v>
          </cell>
          <cell r="B621" t="str">
            <v>Beechwood M/C (Choudary &amp; Nathans)</v>
          </cell>
          <cell r="C621" t="str">
            <v>NHS City and Hackney CCG</v>
          </cell>
        </row>
        <row r="622">
          <cell r="A622" t="str">
            <v>F84039</v>
          </cell>
          <cell r="B622" t="str">
            <v>Whitechapel Health (Hessel Street)</v>
          </cell>
          <cell r="C622" t="str">
            <v>NHS Tower Hamlets CCG</v>
          </cell>
        </row>
        <row r="623">
          <cell r="A623" t="str">
            <v>F84041</v>
          </cell>
          <cell r="B623" t="str">
            <v>Southgate Road M/C (Tahalini &amp; Ptnrs)</v>
          </cell>
          <cell r="C623" t="str">
            <v>NHS City and Hackney CCG</v>
          </cell>
        </row>
        <row r="624">
          <cell r="A624" t="str">
            <v>F84043</v>
          </cell>
          <cell r="B624" t="str">
            <v>Sorsby Health Centre</v>
          </cell>
          <cell r="C624" t="str">
            <v>NHS City and Hackney CCG</v>
          </cell>
        </row>
        <row r="625">
          <cell r="A625" t="str">
            <v>F84044</v>
          </cell>
          <cell r="B625" t="str">
            <v>Harley Grove Medical Centre</v>
          </cell>
          <cell r="C625" t="str">
            <v>NHS Tower Hamlets CCG</v>
          </cell>
        </row>
        <row r="626">
          <cell r="A626" t="str">
            <v>F84046</v>
          </cell>
          <cell r="B626" t="str">
            <v>Brayford Square Practice (Varma)</v>
          </cell>
          <cell r="C626" t="str">
            <v>NHS Tower Hamlets CCG</v>
          </cell>
        </row>
        <row r="627">
          <cell r="A627" t="str">
            <v>F84047</v>
          </cell>
          <cell r="B627" t="str">
            <v>Custom House Medical Practice</v>
          </cell>
          <cell r="C627" t="str">
            <v>NHS Newham CCG</v>
          </cell>
        </row>
        <row r="628">
          <cell r="A628" t="str">
            <v>F84050</v>
          </cell>
          <cell r="B628" t="str">
            <v>Boleyn Medical Centre - Dr Chalabi</v>
          </cell>
          <cell r="C628" t="str">
            <v>NHS Newham CCG</v>
          </cell>
        </row>
        <row r="629">
          <cell r="A629" t="str">
            <v>F84051</v>
          </cell>
          <cell r="B629" t="str">
            <v>Strouts Place Medical Centre</v>
          </cell>
          <cell r="C629" t="str">
            <v>NHS Tower Hamlets CCG</v>
          </cell>
        </row>
        <row r="630">
          <cell r="A630" t="str">
            <v>F84052</v>
          </cell>
          <cell r="B630" t="str">
            <v>Essex Lodge</v>
          </cell>
          <cell r="C630" t="str">
            <v>NHS Newham CCG</v>
          </cell>
        </row>
        <row r="631">
          <cell r="A631" t="str">
            <v>F84053</v>
          </cell>
          <cell r="B631" t="str">
            <v>Greengate Medical Centre</v>
          </cell>
          <cell r="C631" t="str">
            <v>NHS Newham CCG</v>
          </cell>
        </row>
        <row r="632">
          <cell r="A632" t="str">
            <v>F84054</v>
          </cell>
          <cell r="B632" t="str">
            <v>Limehouse Practice</v>
          </cell>
          <cell r="C632" t="str">
            <v>NHS Tower Hamlets CCG</v>
          </cell>
        </row>
        <row r="633">
          <cell r="A633" t="str">
            <v>F84055</v>
          </cell>
          <cell r="B633" t="str">
            <v>Grove Road Practice (Shah)</v>
          </cell>
          <cell r="C633" t="str">
            <v>NHS Tower Hamlets CCG</v>
          </cell>
        </row>
        <row r="634">
          <cell r="A634" t="str">
            <v>F84060</v>
          </cell>
          <cell r="B634" t="str">
            <v>Athena Medical Centre</v>
          </cell>
          <cell r="C634" t="str">
            <v>NHS City and Hackney CCG</v>
          </cell>
        </row>
        <row r="635">
          <cell r="A635" t="str">
            <v>F84062</v>
          </cell>
          <cell r="B635" t="str">
            <v>Chrisp Street Health Centre</v>
          </cell>
          <cell r="C635" t="str">
            <v>NHS Tower Hamlets CCG</v>
          </cell>
        </row>
        <row r="636">
          <cell r="A636" t="str">
            <v>F84063</v>
          </cell>
          <cell r="B636" t="str">
            <v>Dalston Practice</v>
          </cell>
          <cell r="C636" t="str">
            <v>NHS City and Hackney CCG</v>
          </cell>
        </row>
        <row r="637">
          <cell r="A637" t="str">
            <v>F84069</v>
          </cell>
          <cell r="B637" t="str">
            <v>Well Street Surgery</v>
          </cell>
          <cell r="C637" t="str">
            <v>NHS City and Hackney CCG</v>
          </cell>
        </row>
        <row r="638">
          <cell r="A638" t="str">
            <v>F84070</v>
          </cell>
          <cell r="B638" t="str">
            <v>Lathom Road M/C (Drs Dubal &amp; Patel)</v>
          </cell>
          <cell r="C638" t="str">
            <v>NHS Newham CCG</v>
          </cell>
        </row>
        <row r="639">
          <cell r="A639" t="str">
            <v>F84072</v>
          </cell>
          <cell r="B639" t="str">
            <v>De Beauvoir Surgery</v>
          </cell>
          <cell r="C639" t="str">
            <v>NHS City and Hackney CCG</v>
          </cell>
        </row>
        <row r="640">
          <cell r="A640" t="str">
            <v>F84074</v>
          </cell>
          <cell r="B640" t="str">
            <v>Wordsworth Health Centre</v>
          </cell>
          <cell r="C640" t="str">
            <v>NHS Newham CCG</v>
          </cell>
        </row>
        <row r="641">
          <cell r="A641" t="str">
            <v>F84077</v>
          </cell>
          <cell r="B641" t="str">
            <v>Dr Samuel &amp; Dr Khan's Surgery</v>
          </cell>
          <cell r="C641" t="str">
            <v>NHS Newham CCG</v>
          </cell>
        </row>
        <row r="642">
          <cell r="A642" t="str">
            <v>F84079</v>
          </cell>
          <cell r="B642" t="str">
            <v>Wapping Group Practice</v>
          </cell>
          <cell r="C642" t="str">
            <v>NHS Tower Hamlets CCG</v>
          </cell>
        </row>
        <row r="643">
          <cell r="A643" t="str">
            <v>F84080</v>
          </cell>
          <cell r="B643" t="str">
            <v>Gadhvi Practice</v>
          </cell>
          <cell r="C643" t="str">
            <v>NHS City and Hackney CCG</v>
          </cell>
        </row>
        <row r="644">
          <cell r="A644" t="str">
            <v>F84081</v>
          </cell>
          <cell r="B644" t="str">
            <v>Spitalfields Practice</v>
          </cell>
          <cell r="C644" t="str">
            <v>NHS Tower Hamlets CCG</v>
          </cell>
        </row>
        <row r="645">
          <cell r="A645" t="str">
            <v>F84083</v>
          </cell>
          <cell r="B645" t="str">
            <v>Bethnal Green Health Centre</v>
          </cell>
          <cell r="C645" t="str">
            <v>NHS Tower Hamlets CCG</v>
          </cell>
        </row>
        <row r="646">
          <cell r="A646" t="str">
            <v>F84086</v>
          </cell>
          <cell r="B646" t="str">
            <v>Lord Lister Health Centre - Dr Driver</v>
          </cell>
          <cell r="C646" t="str">
            <v>NHS Newham CCG</v>
          </cell>
        </row>
        <row r="647">
          <cell r="A647" t="str">
            <v>F84087</v>
          </cell>
          <cell r="B647" t="str">
            <v>Harford Health (Stepney)</v>
          </cell>
          <cell r="C647" t="str">
            <v>NHS Tower Hamlets CCG</v>
          </cell>
        </row>
        <row r="648">
          <cell r="A648" t="str">
            <v>F84088</v>
          </cell>
          <cell r="B648" t="str">
            <v>Plashet Road Medical Centre</v>
          </cell>
          <cell r="C648" t="str">
            <v>NHS Newham CCG</v>
          </cell>
        </row>
        <row r="649">
          <cell r="A649" t="str">
            <v>F84089</v>
          </cell>
          <cell r="B649" t="str">
            <v>Manor Park Medical Practice</v>
          </cell>
          <cell r="C649" t="str">
            <v>NHS Newham CCG</v>
          </cell>
        </row>
        <row r="650">
          <cell r="A650" t="str">
            <v>F84091</v>
          </cell>
          <cell r="B650" t="str">
            <v>The Surgery - Drs Raina &amp; Arshad</v>
          </cell>
          <cell r="C650" t="str">
            <v>NHS Newham CCG</v>
          </cell>
        </row>
        <row r="651">
          <cell r="A651" t="str">
            <v>F84092</v>
          </cell>
          <cell r="B651" t="str">
            <v>Glen Road Medical Centre</v>
          </cell>
          <cell r="C651" t="str">
            <v>NHS Newham CCG</v>
          </cell>
        </row>
        <row r="652">
          <cell r="A652" t="str">
            <v>F84093</v>
          </cell>
          <cell r="B652" t="str">
            <v>Tollgate Medical Centre</v>
          </cell>
          <cell r="C652" t="str">
            <v>NHS Newham CCG</v>
          </cell>
        </row>
        <row r="653">
          <cell r="A653" t="str">
            <v>F84096</v>
          </cell>
          <cell r="B653" t="str">
            <v>Lawson Practice</v>
          </cell>
          <cell r="C653" t="str">
            <v>NHS City and Hackney CCG</v>
          </cell>
        </row>
        <row r="654">
          <cell r="A654" t="str">
            <v>F84097</v>
          </cell>
          <cell r="B654" t="str">
            <v>Claremont Clinic</v>
          </cell>
          <cell r="C654" t="str">
            <v>NHS Newham CCG</v>
          </cell>
        </row>
        <row r="655">
          <cell r="A655" t="str">
            <v>F84105</v>
          </cell>
          <cell r="B655" t="str">
            <v>Lea Surgery</v>
          </cell>
          <cell r="C655" t="str">
            <v>NHS City and Hackney CCG</v>
          </cell>
        </row>
        <row r="656">
          <cell r="A656" t="str">
            <v>F84111</v>
          </cell>
          <cell r="B656" t="str">
            <v>Abbey Road Medical Practice</v>
          </cell>
          <cell r="C656" t="str">
            <v>NHS Newham CCG</v>
          </cell>
        </row>
        <row r="657">
          <cell r="A657" t="str">
            <v>F84114</v>
          </cell>
          <cell r="B657" t="str">
            <v>City Wellbeing Practice</v>
          </cell>
          <cell r="C657" t="str">
            <v>NHS Tower Hamlets CCG</v>
          </cell>
        </row>
        <row r="658">
          <cell r="A658" t="str">
            <v>F84115</v>
          </cell>
          <cell r="B658" t="str">
            <v>Statham Grove Surgery</v>
          </cell>
          <cell r="C658" t="str">
            <v>NHS City and Hackney CCG</v>
          </cell>
        </row>
        <row r="659">
          <cell r="A659" t="str">
            <v>F84117</v>
          </cell>
          <cell r="B659" t="str">
            <v>Queensbridge Group Practice</v>
          </cell>
          <cell r="C659" t="str">
            <v>NHS City and Hackney CCG</v>
          </cell>
        </row>
        <row r="660">
          <cell r="A660" t="str">
            <v>F84118</v>
          </cell>
          <cell r="B660" t="str">
            <v>Merchant Street Practice (Rana)</v>
          </cell>
          <cell r="C660" t="str">
            <v>NHS Tower Hamlets CCG</v>
          </cell>
        </row>
        <row r="661">
          <cell r="A661" t="str">
            <v>F84119</v>
          </cell>
          <cell r="B661" t="str">
            <v>Heron Practice</v>
          </cell>
          <cell r="C661" t="str">
            <v>NHS City and Hackney CCG</v>
          </cell>
        </row>
        <row r="662">
          <cell r="A662" t="str">
            <v>F84121</v>
          </cell>
          <cell r="B662" t="str">
            <v>E12 Health Centre</v>
          </cell>
          <cell r="C662" t="str">
            <v>NHS Newham CCG</v>
          </cell>
        </row>
        <row r="663">
          <cell r="A663" t="str">
            <v>F84122</v>
          </cell>
          <cell r="B663" t="str">
            <v>XX Place</v>
          </cell>
          <cell r="C663" t="str">
            <v>NHS Tower Hamlets CCG</v>
          </cell>
        </row>
        <row r="664">
          <cell r="A664" t="str">
            <v>F84123</v>
          </cell>
          <cell r="B664" t="str">
            <v>Globe Town Surgery</v>
          </cell>
          <cell r="C664" t="str">
            <v>NHS Tower Hamlets CCG</v>
          </cell>
        </row>
        <row r="665">
          <cell r="A665" t="str">
            <v>F84124</v>
          </cell>
          <cell r="B665" t="str">
            <v>The Project Surgery</v>
          </cell>
          <cell r="C665" t="str">
            <v>NHS Newham CCG</v>
          </cell>
        </row>
        <row r="666">
          <cell r="A666" t="str">
            <v>F84601</v>
          </cell>
          <cell r="B666" t="str">
            <v>Elsdale Street Surgery</v>
          </cell>
          <cell r="C666" t="str">
            <v>NHS City and Hackney CCG</v>
          </cell>
        </row>
        <row r="667">
          <cell r="A667" t="str">
            <v>F84619</v>
          </cell>
          <cell r="B667" t="str">
            <v>Riverside Practice</v>
          </cell>
          <cell r="C667" t="str">
            <v>NHS City and Hackney CCG</v>
          </cell>
        </row>
        <row r="668">
          <cell r="A668" t="str">
            <v>F84620</v>
          </cell>
          <cell r="B668" t="str">
            <v xml:space="preserve">Wick Health Centre (MA Osen)   </v>
          </cell>
          <cell r="C668" t="str">
            <v>NHS City and Hackney CCG</v>
          </cell>
        </row>
        <row r="669">
          <cell r="A669" t="str">
            <v>F84621</v>
          </cell>
          <cell r="B669" t="str">
            <v>Sandringham Practice</v>
          </cell>
          <cell r="C669" t="str">
            <v>NHS City and Hackney CCG</v>
          </cell>
        </row>
        <row r="670">
          <cell r="A670" t="str">
            <v>F84624</v>
          </cell>
          <cell r="B670" t="str">
            <v>Abney House Medical Centre</v>
          </cell>
          <cell r="C670" t="str">
            <v>NHS City and Hackney CCG</v>
          </cell>
        </row>
        <row r="671">
          <cell r="A671" t="str">
            <v>F84631</v>
          </cell>
          <cell r="B671" t="str">
            <v>Lord Lister Health Centre - Dr Abiola</v>
          </cell>
          <cell r="C671" t="str">
            <v>NHS Newham CCG</v>
          </cell>
        </row>
        <row r="672">
          <cell r="A672" t="str">
            <v>F84632</v>
          </cell>
          <cell r="B672" t="str">
            <v>Greenhouse Walk-in</v>
          </cell>
          <cell r="C672" t="str">
            <v>NHS City and Hackney CCG</v>
          </cell>
        </row>
        <row r="673">
          <cell r="A673" t="str">
            <v>F84635</v>
          </cell>
          <cell r="B673" t="str">
            <v>Shoreditch Park Surgery</v>
          </cell>
          <cell r="C673" t="str">
            <v>NHS City and Hackney CCG</v>
          </cell>
        </row>
        <row r="674">
          <cell r="A674" t="str">
            <v>F84636</v>
          </cell>
          <cell r="B674" t="str">
            <v xml:space="preserve">Barretts Grove Surgery (Gangola RL) </v>
          </cell>
          <cell r="C674" t="str">
            <v>NHS City and Hackney CCG</v>
          </cell>
        </row>
        <row r="675">
          <cell r="A675" t="str">
            <v>F84640</v>
          </cell>
          <cell r="B675" t="str">
            <v>Neaman Practice</v>
          </cell>
          <cell r="C675" t="str">
            <v>NHS City and Hackney CCG</v>
          </cell>
        </row>
        <row r="676">
          <cell r="A676" t="str">
            <v>F84641</v>
          </cell>
          <cell r="B676" t="str">
            <v>Birchdale Road Medical Centre</v>
          </cell>
          <cell r="C676" t="str">
            <v>NHS Newham CCG</v>
          </cell>
        </row>
        <row r="677">
          <cell r="A677" t="str">
            <v>F84642</v>
          </cell>
          <cell r="B677" t="str">
            <v>Sinha Medical Teaching Practice</v>
          </cell>
          <cell r="C677" t="str">
            <v>NHS Newham CCG</v>
          </cell>
        </row>
        <row r="678">
          <cell r="A678" t="str">
            <v>F84647</v>
          </cell>
          <cell r="B678" t="str">
            <v>Island Medical Centre</v>
          </cell>
          <cell r="C678" t="str">
            <v>NHS Tower Hamlets CCG</v>
          </cell>
        </row>
        <row r="679">
          <cell r="A679" t="str">
            <v>F84656</v>
          </cell>
          <cell r="B679" t="str">
            <v>Docklands Medical Centre</v>
          </cell>
          <cell r="C679" t="str">
            <v>NHS Tower Hamlets CCG</v>
          </cell>
        </row>
        <row r="680">
          <cell r="A680" t="str">
            <v>F84657</v>
          </cell>
          <cell r="B680" t="str">
            <v>Cumberland Medical Centre</v>
          </cell>
          <cell r="C680" t="str">
            <v>NHS Newham CCG</v>
          </cell>
        </row>
        <row r="681">
          <cell r="A681" t="str">
            <v>F84658</v>
          </cell>
          <cell r="B681" t="str">
            <v>Sangam Surgery</v>
          </cell>
          <cell r="C681" t="str">
            <v>NHS Newham CCG</v>
          </cell>
        </row>
        <row r="682">
          <cell r="A682" t="str">
            <v>F84660</v>
          </cell>
          <cell r="B682" t="str">
            <v>Dr C M Patel's Surgery</v>
          </cell>
          <cell r="C682" t="str">
            <v>NHS Newham CCG</v>
          </cell>
        </row>
        <row r="683">
          <cell r="A683" t="str">
            <v>F84661</v>
          </cell>
          <cell r="B683" t="str">
            <v>West Ham Medical Centre</v>
          </cell>
          <cell r="C683" t="str">
            <v>NHS Newham CCG</v>
          </cell>
        </row>
        <row r="684">
          <cell r="A684" t="str">
            <v>F84666</v>
          </cell>
          <cell r="B684" t="str">
            <v>The Ruiz Medical Practice</v>
          </cell>
          <cell r="C684" t="str">
            <v>NHS Newham CCG</v>
          </cell>
        </row>
        <row r="685">
          <cell r="A685" t="str">
            <v>F84668</v>
          </cell>
          <cell r="B685" t="str">
            <v>Clapton Surgery</v>
          </cell>
          <cell r="C685" t="str">
            <v>NHS City and Hackney CCG</v>
          </cell>
        </row>
        <row r="686">
          <cell r="A686" t="str">
            <v>F84669</v>
          </cell>
          <cell r="B686" t="str">
            <v>Newham Medical Centre</v>
          </cell>
          <cell r="C686" t="str">
            <v>NHS Newham CCG</v>
          </cell>
        </row>
        <row r="687">
          <cell r="A687" t="str">
            <v>F84670</v>
          </cell>
          <cell r="B687" t="str">
            <v>Westbury Road M/P (Dr A Ahmed)</v>
          </cell>
          <cell r="C687" t="str">
            <v>NHS Newham CCG</v>
          </cell>
        </row>
        <row r="688">
          <cell r="A688" t="str">
            <v>F84671</v>
          </cell>
          <cell r="B688" t="str">
            <v>Katherine Road Medical Centre</v>
          </cell>
          <cell r="C688" t="str">
            <v>NHS Newham CCG</v>
          </cell>
        </row>
        <row r="689">
          <cell r="A689" t="str">
            <v>F84672</v>
          </cell>
          <cell r="B689" t="str">
            <v xml:space="preserve">Leytonstone Medical Centre </v>
          </cell>
          <cell r="C689" t="str">
            <v>NHS Newham CCG</v>
          </cell>
        </row>
        <row r="690">
          <cell r="A690" t="str">
            <v>F84673</v>
          </cell>
          <cell r="B690" t="str">
            <v>Esk Road Medical Centre</v>
          </cell>
          <cell r="C690" t="str">
            <v>NHS Newham CCG</v>
          </cell>
        </row>
        <row r="691">
          <cell r="A691" t="str">
            <v>F84676</v>
          </cell>
          <cell r="B691" t="str">
            <v>Stroudley Walk Practice</v>
          </cell>
          <cell r="C691" t="str">
            <v>NHS Tower Hamlets CCG</v>
          </cell>
        </row>
        <row r="692">
          <cell r="A692" t="str">
            <v>F84677</v>
          </cell>
          <cell r="B692" t="str">
            <v>East End Medical Centre</v>
          </cell>
          <cell r="C692" t="str">
            <v>NHS Newham CCG</v>
          </cell>
        </row>
        <row r="693">
          <cell r="A693" t="str">
            <v>F84679</v>
          </cell>
          <cell r="B693" t="str">
            <v>The Upper Road Medical Centre</v>
          </cell>
          <cell r="C693" t="str">
            <v>NHS Newham CCG</v>
          </cell>
        </row>
        <row r="694">
          <cell r="A694" t="str">
            <v>F84681</v>
          </cell>
          <cell r="B694" t="str">
            <v>Balaam Street Practice</v>
          </cell>
          <cell r="C694" t="str">
            <v>NHS Newham CCG</v>
          </cell>
        </row>
        <row r="695">
          <cell r="A695" t="str">
            <v>F84682</v>
          </cell>
          <cell r="B695" t="str">
            <v>East One Health - Deancross Street</v>
          </cell>
          <cell r="C695" t="str">
            <v>NHS Tower Hamlets CCG</v>
          </cell>
        </row>
        <row r="696">
          <cell r="A696" t="str">
            <v>F84685</v>
          </cell>
          <cell r="B696" t="str">
            <v>Elm Practice</v>
          </cell>
          <cell r="C696" t="str">
            <v>NHS City and Hackney CCG</v>
          </cell>
        </row>
        <row r="697">
          <cell r="A697" t="str">
            <v>F84686</v>
          </cell>
          <cell r="B697" t="str">
            <v xml:space="preserve">Cranwich Road Sgy (Spitzer &amp; Prtnrs) </v>
          </cell>
          <cell r="C697" t="str">
            <v>NHS City and Hackney CCG</v>
          </cell>
        </row>
        <row r="698">
          <cell r="A698" t="str">
            <v>F84692</v>
          </cell>
          <cell r="B698" t="str">
            <v>Hoxton Surgery</v>
          </cell>
          <cell r="C698" t="str">
            <v>NHS City and Hackney CCG</v>
          </cell>
        </row>
        <row r="699">
          <cell r="A699" t="str">
            <v>F84694</v>
          </cell>
          <cell r="B699" t="str">
            <v>Brooke Road Surgery</v>
          </cell>
          <cell r="C699" t="str">
            <v>NHS City and Hackney CCG</v>
          </cell>
        </row>
        <row r="700">
          <cell r="A700" t="str">
            <v>F84696</v>
          </cell>
          <cell r="B700" t="str">
            <v>Tredegar Practice</v>
          </cell>
          <cell r="C700" t="str">
            <v>NHS Tower Hamlets CCG</v>
          </cell>
        </row>
        <row r="701">
          <cell r="A701" t="str">
            <v>F84698</v>
          </cell>
          <cell r="B701" t="str">
            <v>Aberfeldy Practice</v>
          </cell>
          <cell r="C701" t="str">
            <v>NHS Tower Hamlets CCG</v>
          </cell>
        </row>
        <row r="702">
          <cell r="A702" t="str">
            <v>F84700</v>
          </cell>
          <cell r="B702" t="str">
            <v>DMC Health Care 1</v>
          </cell>
          <cell r="C702" t="str">
            <v>NHS Newham CCG</v>
          </cell>
        </row>
        <row r="703">
          <cell r="A703" t="str">
            <v>F84702</v>
          </cell>
          <cell r="B703" t="str">
            <v>All Saints Practice</v>
          </cell>
          <cell r="C703" t="str">
            <v>NHS Tower Hamlets CCG</v>
          </cell>
        </row>
        <row r="704">
          <cell r="A704" t="str">
            <v>F84706</v>
          </cell>
          <cell r="B704" t="str">
            <v>Lord Lister Health Centre - Dr Swedan</v>
          </cell>
          <cell r="C704" t="str">
            <v>NHS Newham CCG</v>
          </cell>
        </row>
        <row r="705">
          <cell r="A705" t="str">
            <v>F84708</v>
          </cell>
          <cell r="B705" t="str">
            <v>Dr Lwin's Surgery</v>
          </cell>
          <cell r="C705" t="str">
            <v>NHS Newham CCG</v>
          </cell>
        </row>
        <row r="706">
          <cell r="A706" t="str">
            <v>F84710</v>
          </cell>
          <cell r="B706" t="str">
            <v>Island Health</v>
          </cell>
          <cell r="C706" t="str">
            <v>NHS Tower Hamlets CCG</v>
          </cell>
        </row>
        <row r="707">
          <cell r="A707" t="str">
            <v>F84711</v>
          </cell>
          <cell r="B707" t="str">
            <v>Rosewood Practice (Shariff SI)</v>
          </cell>
          <cell r="C707" t="str">
            <v>NHS City and Hackney CCG</v>
          </cell>
        </row>
        <row r="708">
          <cell r="A708" t="str">
            <v>F84713</v>
          </cell>
          <cell r="B708" t="str">
            <v>East Ham Medical Centre</v>
          </cell>
          <cell r="C708" t="str">
            <v>NHS Newham CCG</v>
          </cell>
        </row>
        <row r="709">
          <cell r="A709" t="str">
            <v>F84714</v>
          </cell>
          <cell r="B709" t="str">
            <v>St Pauls Way Practice</v>
          </cell>
          <cell r="C709" t="str">
            <v>NHS Tower Hamlets CCG</v>
          </cell>
        </row>
        <row r="710">
          <cell r="A710" t="str">
            <v>F84716</v>
          </cell>
          <cell r="B710" t="str">
            <v>Allerton Road Surgery</v>
          </cell>
          <cell r="C710" t="str">
            <v>NHS City and Hackney CCG</v>
          </cell>
        </row>
        <row r="711">
          <cell r="A711" t="str">
            <v>F84717</v>
          </cell>
          <cell r="B711" t="str">
            <v>Royal Docks Medical Practice</v>
          </cell>
          <cell r="C711" t="str">
            <v>NHS Newham CCG</v>
          </cell>
        </row>
        <row r="712">
          <cell r="A712" t="str">
            <v>F84718</v>
          </cell>
          <cell r="B712" t="str">
            <v>Blithehale Medical Practice</v>
          </cell>
          <cell r="C712" t="str">
            <v>NHS Tower Hamlets CCG</v>
          </cell>
        </row>
        <row r="713">
          <cell r="A713" t="str">
            <v>F84719</v>
          </cell>
          <cell r="B713" t="str">
            <v>Latimer Health Centre</v>
          </cell>
          <cell r="C713" t="str">
            <v>NHS City and Hackney CCG</v>
          </cell>
        </row>
        <row r="714">
          <cell r="A714" t="str">
            <v>F84720</v>
          </cell>
          <cell r="B714" t="str">
            <v>Healy Medical Centre</v>
          </cell>
          <cell r="C714" t="str">
            <v>NHS City and Hackney CCG</v>
          </cell>
        </row>
        <row r="715">
          <cell r="A715" t="str">
            <v>F84724</v>
          </cell>
          <cell r="B715" t="str">
            <v>Woodgrange Medical Practice</v>
          </cell>
          <cell r="C715" t="str">
            <v>NHS Newham CCG</v>
          </cell>
        </row>
        <row r="716">
          <cell r="A716" t="str">
            <v>F84727</v>
          </cell>
          <cell r="B716" t="str">
            <v>Dr Qureshi's Surgery</v>
          </cell>
          <cell r="C716" t="str">
            <v>NHS Newham CCG</v>
          </cell>
        </row>
        <row r="717">
          <cell r="A717" t="str">
            <v>F84729</v>
          </cell>
          <cell r="B717" t="str">
            <v>Dr N Bhadra's Surgery</v>
          </cell>
          <cell r="C717" t="str">
            <v>NHS Newham CCG</v>
          </cell>
        </row>
        <row r="718">
          <cell r="A718" t="str">
            <v>F84730</v>
          </cell>
          <cell r="B718" t="str">
            <v>Dr P Knight</v>
          </cell>
          <cell r="C718" t="str">
            <v>NHS Newham CCG</v>
          </cell>
        </row>
        <row r="719">
          <cell r="A719" t="str">
            <v>F84731</v>
          </cell>
          <cell r="B719" t="str">
            <v>St Katherine Docks Practice</v>
          </cell>
          <cell r="C719" t="str">
            <v>NHS Tower Hamlets CCG</v>
          </cell>
        </row>
        <row r="720">
          <cell r="A720" t="str">
            <v>F84733</v>
          </cell>
          <cell r="B720" t="str">
            <v xml:space="preserve">Health E.1 </v>
          </cell>
          <cell r="C720" t="str">
            <v>NHS Tower Hamlets CCG</v>
          </cell>
        </row>
        <row r="721">
          <cell r="A721" t="str">
            <v>F84734</v>
          </cell>
          <cell r="B721" t="str">
            <v>Boleyn Road Practice - Dr S Rafiq</v>
          </cell>
          <cell r="C721" t="str">
            <v>NHS Newham CCG</v>
          </cell>
        </row>
        <row r="722">
          <cell r="A722" t="str">
            <v>F84735</v>
          </cell>
          <cell r="B722" t="str">
            <v>The Azad Practice (The Boleyn Centre)</v>
          </cell>
          <cell r="C722" t="str">
            <v>NHS Newham CCG</v>
          </cell>
        </row>
        <row r="723">
          <cell r="A723" t="str">
            <v>F84739</v>
          </cell>
          <cell r="B723" t="str">
            <v>E12 Medical Centre (Dr Kugapala)</v>
          </cell>
          <cell r="C723" t="str">
            <v>NHS Newham CCG</v>
          </cell>
        </row>
        <row r="724">
          <cell r="A724" t="str">
            <v>F84740</v>
          </cell>
          <cell r="B724" t="str">
            <v>Newham Transitional Practice</v>
          </cell>
          <cell r="C724" t="str">
            <v>NHS Newham CCG</v>
          </cell>
        </row>
        <row r="725">
          <cell r="A725" t="str">
            <v>F84741</v>
          </cell>
          <cell r="B725" t="str">
            <v>Dr Krishnamurthy's Surgery</v>
          </cell>
          <cell r="C725" t="str">
            <v>NHS Newham CCG</v>
          </cell>
        </row>
        <row r="726">
          <cell r="A726" t="str">
            <v>F84742</v>
          </cell>
          <cell r="B726" t="str">
            <v>The Summit Practice</v>
          </cell>
          <cell r="C726" t="str">
            <v>NHS Newham CCG</v>
          </cell>
        </row>
        <row r="727">
          <cell r="A727" t="str">
            <v>F84747</v>
          </cell>
          <cell r="B727" t="str">
            <v>Barkantine Practice</v>
          </cell>
          <cell r="C727" t="str">
            <v>NHS Tower Hamlets CCG</v>
          </cell>
        </row>
        <row r="728">
          <cell r="A728" t="str">
            <v>F84749</v>
          </cell>
          <cell r="B728" t="str">
            <v>Lantern Health</v>
          </cell>
          <cell r="C728" t="str">
            <v>NHS Newham CCG</v>
          </cell>
        </row>
        <row r="729">
          <cell r="A729" t="str">
            <v>F85002</v>
          </cell>
          <cell r="B729" t="str">
            <v>Forest Road Group Practice</v>
          </cell>
          <cell r="C729" t="str">
            <v>NHS Enfield CCG</v>
          </cell>
        </row>
        <row r="730">
          <cell r="A730" t="str">
            <v>F85003</v>
          </cell>
          <cell r="B730" t="str">
            <v>Riley House Surgery</v>
          </cell>
          <cell r="C730" t="str">
            <v>NHS Enfield CCG</v>
          </cell>
        </row>
        <row r="731">
          <cell r="A731" t="str">
            <v>F85004</v>
          </cell>
          <cell r="B731" t="str">
            <v>Eagle House Surgery</v>
          </cell>
          <cell r="C731" t="str">
            <v>NHS Enfield CCG</v>
          </cell>
        </row>
        <row r="732">
          <cell r="A732" t="str">
            <v>F85007</v>
          </cell>
          <cell r="B732" t="str">
            <v>Lawrence House (Dr Rohan)</v>
          </cell>
          <cell r="C732" t="str">
            <v>NHS Haringey CCG</v>
          </cell>
        </row>
        <row r="733">
          <cell r="A733" t="str">
            <v>F85008</v>
          </cell>
          <cell r="B733" t="str">
            <v>Morum House Medical Centre</v>
          </cell>
          <cell r="C733" t="str">
            <v>NHS Haringey CCG</v>
          </cell>
        </row>
        <row r="734">
          <cell r="A734" t="str">
            <v>F85010</v>
          </cell>
          <cell r="B734" t="str">
            <v>Keats Surgery</v>
          </cell>
          <cell r="C734" t="str">
            <v>NHS Enfield CCG</v>
          </cell>
        </row>
        <row r="735">
          <cell r="A735" t="str">
            <v>F85011</v>
          </cell>
          <cell r="B735" t="str">
            <v>Bowes Medical Centre</v>
          </cell>
          <cell r="C735" t="str">
            <v>NHS Enfield CCG</v>
          </cell>
        </row>
        <row r="736">
          <cell r="A736" t="str">
            <v>F85013</v>
          </cell>
          <cell r="B736" t="str">
            <v>Tynemouth Road Health Centre</v>
          </cell>
          <cell r="C736" t="str">
            <v>NHS Haringey CCG</v>
          </cell>
        </row>
        <row r="737">
          <cell r="A737" t="str">
            <v>F85014</v>
          </cell>
          <cell r="B737" t="str">
            <v>Highgate Group Practice</v>
          </cell>
          <cell r="C737" t="str">
            <v>NHS Haringey CCG</v>
          </cell>
        </row>
        <row r="738">
          <cell r="A738" t="str">
            <v>F85015</v>
          </cell>
          <cell r="B738" t="str">
            <v>Dover House Surgery</v>
          </cell>
          <cell r="C738" t="str">
            <v>NHS Enfield CCG</v>
          </cell>
        </row>
        <row r="739">
          <cell r="A739" t="str">
            <v>F85016</v>
          </cell>
          <cell r="B739" t="str">
            <v>Cockfosters Medical Centre</v>
          </cell>
          <cell r="C739" t="str">
            <v>NHS Enfield CCG</v>
          </cell>
        </row>
        <row r="740">
          <cell r="A740" t="str">
            <v>F85017</v>
          </cell>
          <cell r="B740" t="str">
            <v>Charlton House Medical Centre</v>
          </cell>
          <cell r="C740" t="str">
            <v>NHS Haringey CCG</v>
          </cell>
        </row>
        <row r="741">
          <cell r="A741" t="str">
            <v>F85019</v>
          </cell>
          <cell r="B741" t="str">
            <v>The Morris House Medical Practice</v>
          </cell>
          <cell r="C741" t="str">
            <v>NHS Haringey CCG</v>
          </cell>
        </row>
        <row r="742">
          <cell r="A742" t="str">
            <v>F85020</v>
          </cell>
          <cell r="B742" t="str">
            <v>Woodberry Practice</v>
          </cell>
          <cell r="C742" t="str">
            <v>NHS Enfield CCG</v>
          </cell>
        </row>
        <row r="743">
          <cell r="A743" t="str">
            <v>F85023</v>
          </cell>
          <cell r="B743" t="str">
            <v>The Ordnance Unity Centre</v>
          </cell>
          <cell r="C743" t="str">
            <v>NHS Enfield CCG</v>
          </cell>
        </row>
        <row r="744">
          <cell r="A744" t="str">
            <v>F85024</v>
          </cell>
          <cell r="B744" t="str">
            <v>Dean House</v>
          </cell>
          <cell r="C744" t="str">
            <v>NHS Enfield CCG</v>
          </cell>
        </row>
        <row r="745">
          <cell r="A745" t="str">
            <v>F85025</v>
          </cell>
          <cell r="B745" t="str">
            <v>White Lodge Medical Practice</v>
          </cell>
          <cell r="C745" t="str">
            <v>NHS Enfield CCG</v>
          </cell>
        </row>
        <row r="746">
          <cell r="A746" t="str">
            <v>F85026</v>
          </cell>
          <cell r="B746" t="str">
            <v>The Surgery (Park Road Surgery)</v>
          </cell>
          <cell r="C746" t="str">
            <v>NHS Haringey CCG</v>
          </cell>
        </row>
        <row r="747">
          <cell r="A747" t="str">
            <v>F85027</v>
          </cell>
          <cell r="B747" t="str">
            <v>Carlton House Surgery</v>
          </cell>
          <cell r="C747" t="str">
            <v>NHS Enfield CCG</v>
          </cell>
        </row>
        <row r="748">
          <cell r="A748" t="str">
            <v>F85028</v>
          </cell>
          <cell r="B748" t="str">
            <v>Bruce Grove Primary Care H/C</v>
          </cell>
          <cell r="C748" t="str">
            <v>NHS Haringey CCG</v>
          </cell>
        </row>
        <row r="749">
          <cell r="A749" t="str">
            <v>F85029</v>
          </cell>
          <cell r="B749" t="str">
            <v>Abernethy House</v>
          </cell>
          <cell r="C749" t="str">
            <v>NHS Enfield CCG</v>
          </cell>
        </row>
        <row r="750">
          <cell r="A750" t="str">
            <v>F85030</v>
          </cell>
          <cell r="B750" t="str">
            <v>Somerset Gardens Family Health Care</v>
          </cell>
          <cell r="C750" t="str">
            <v>NHS Haringey CCG</v>
          </cell>
        </row>
        <row r="751">
          <cell r="A751" t="str">
            <v>F85031</v>
          </cell>
          <cell r="B751" t="str">
            <v>Westbury Medical Centre</v>
          </cell>
          <cell r="C751" t="str">
            <v>NHS Haringey CCG</v>
          </cell>
        </row>
        <row r="752">
          <cell r="A752" t="str">
            <v>F85032</v>
          </cell>
          <cell r="B752" t="str">
            <v>Southgate Surgery</v>
          </cell>
          <cell r="C752" t="str">
            <v>NHS Enfield CCG</v>
          </cell>
        </row>
        <row r="753">
          <cell r="A753" t="str">
            <v>F85033</v>
          </cell>
          <cell r="B753" t="str">
            <v>Winchmore Hill Practice</v>
          </cell>
          <cell r="C753" t="str">
            <v>NHS Enfield CCG</v>
          </cell>
        </row>
        <row r="754">
          <cell r="A754" t="str">
            <v>F85034</v>
          </cell>
          <cell r="B754" t="str">
            <v>Arcadian Gardens NHS Medical Centre</v>
          </cell>
          <cell r="C754" t="str">
            <v>NHS Haringey CCG</v>
          </cell>
        </row>
        <row r="755">
          <cell r="A755" t="str">
            <v>F85035</v>
          </cell>
          <cell r="B755" t="str">
            <v>Highlands Practice</v>
          </cell>
          <cell r="C755" t="str">
            <v>NHS Enfield CCG</v>
          </cell>
        </row>
        <row r="756">
          <cell r="A756" t="str">
            <v>F85036</v>
          </cell>
          <cell r="B756" t="str">
            <v>Willow House Surgery</v>
          </cell>
          <cell r="C756" t="str">
            <v>NHS Enfield CCG</v>
          </cell>
        </row>
        <row r="757">
          <cell r="A757" t="str">
            <v>F85039</v>
          </cell>
          <cell r="B757" t="str">
            <v>Rainbow Practice</v>
          </cell>
          <cell r="C757" t="str">
            <v>NHS Enfield CCG</v>
          </cell>
        </row>
        <row r="758">
          <cell r="A758" t="str">
            <v>F85043</v>
          </cell>
          <cell r="B758" t="str">
            <v>Boundary Court Surgery</v>
          </cell>
          <cell r="C758" t="str">
            <v>NHS Enfield CCG</v>
          </cell>
        </row>
        <row r="759">
          <cell r="A759" t="str">
            <v>F85044</v>
          </cell>
          <cell r="B759" t="str">
            <v>Bounces Surgery - Forest PCC</v>
          </cell>
          <cell r="C759" t="str">
            <v>NHS Enfield CCG</v>
          </cell>
        </row>
        <row r="760">
          <cell r="A760" t="str">
            <v>F85045</v>
          </cell>
          <cell r="B760" t="str">
            <v>Queens Avenue Practice</v>
          </cell>
          <cell r="C760" t="str">
            <v>NHS Haringey CCG</v>
          </cell>
        </row>
        <row r="761">
          <cell r="A761" t="str">
            <v>F85046</v>
          </cell>
          <cell r="B761" t="str">
            <v>The Surgery (Hornsey Park Surgery)</v>
          </cell>
          <cell r="C761" t="str">
            <v>NHS Haringey CCG</v>
          </cell>
        </row>
        <row r="762">
          <cell r="A762" t="str">
            <v>F85048</v>
          </cell>
          <cell r="B762" t="str">
            <v>Moorfield Road Health Centre</v>
          </cell>
          <cell r="C762" t="str">
            <v>NHS Enfield CCG</v>
          </cell>
        </row>
        <row r="763">
          <cell r="A763" t="str">
            <v>F85049</v>
          </cell>
          <cell r="B763" t="str">
            <v>The Surgery</v>
          </cell>
          <cell r="C763" t="str">
            <v>NHS Haringey CCG</v>
          </cell>
        </row>
        <row r="764">
          <cell r="A764" t="str">
            <v>F85052</v>
          </cell>
          <cell r="B764" t="str">
            <v>The Surgery</v>
          </cell>
          <cell r="C764" t="str">
            <v>NHS Haringey CCG</v>
          </cell>
        </row>
        <row r="765">
          <cell r="A765" t="str">
            <v>F85053</v>
          </cell>
          <cell r="B765" t="str">
            <v>Park Lodge Medical Centre</v>
          </cell>
          <cell r="C765" t="str">
            <v>NHS Enfield CCG</v>
          </cell>
        </row>
        <row r="766">
          <cell r="A766" t="str">
            <v>F85055</v>
          </cell>
          <cell r="B766" t="str">
            <v>Connaught Surgery</v>
          </cell>
          <cell r="C766" t="str">
            <v>NHS Enfield CCG</v>
          </cell>
        </row>
        <row r="767">
          <cell r="A767" t="str">
            <v>F85058</v>
          </cell>
          <cell r="B767" t="str">
            <v>Nightingale House Surgery</v>
          </cell>
          <cell r="C767" t="str">
            <v>NHS Enfield CCG</v>
          </cell>
        </row>
        <row r="768">
          <cell r="A768" t="str">
            <v>F85059</v>
          </cell>
          <cell r="B768" t="str">
            <v>The Surgery</v>
          </cell>
          <cell r="C768" t="str">
            <v>NHS Haringey CCG</v>
          </cell>
        </row>
        <row r="769">
          <cell r="A769" t="str">
            <v>F85060</v>
          </cell>
          <cell r="B769" t="str">
            <v>Havergal Surgery</v>
          </cell>
          <cell r="C769" t="str">
            <v>NHS Haringey CCG</v>
          </cell>
        </row>
        <row r="770">
          <cell r="A770" t="str">
            <v>F85061</v>
          </cell>
          <cell r="B770" t="str">
            <v>The Christchurch Hall Surgery</v>
          </cell>
          <cell r="C770" t="str">
            <v>NHS Haringey CCG</v>
          </cell>
        </row>
        <row r="771">
          <cell r="A771" t="str">
            <v>F85063</v>
          </cell>
          <cell r="B771" t="str">
            <v>Dukes Avenue Practice</v>
          </cell>
          <cell r="C771" t="str">
            <v>NHS Haringey CCG</v>
          </cell>
        </row>
        <row r="772">
          <cell r="A772" t="str">
            <v>F85064</v>
          </cell>
          <cell r="B772" t="str">
            <v>Stuart Crescent Health Centre</v>
          </cell>
          <cell r="C772" t="str">
            <v>NHS Haringey CCG</v>
          </cell>
        </row>
        <row r="773">
          <cell r="A773" t="str">
            <v>F85065</v>
          </cell>
          <cell r="B773" t="str">
            <v>Stuart Crescent Health Centre</v>
          </cell>
          <cell r="C773" t="str">
            <v>NHS Haringey CCG</v>
          </cell>
        </row>
        <row r="774">
          <cell r="A774" t="str">
            <v>F85066</v>
          </cell>
          <cell r="B774" t="str">
            <v>Bounds Green Group Practice</v>
          </cell>
          <cell r="C774" t="str">
            <v>NHS Haringey CCG</v>
          </cell>
        </row>
        <row r="775">
          <cell r="A775" t="str">
            <v>F85067</v>
          </cell>
          <cell r="B775" t="str">
            <v>The 157 Medical Practice</v>
          </cell>
          <cell r="C775" t="str">
            <v>NHS Haringey CCG</v>
          </cell>
        </row>
        <row r="776">
          <cell r="A776" t="str">
            <v>F85069</v>
          </cell>
          <cell r="B776" t="str">
            <v>Crouch Hall Road Surgery</v>
          </cell>
          <cell r="C776" t="str">
            <v>NHS Haringey CCG</v>
          </cell>
        </row>
        <row r="777">
          <cell r="A777" t="str">
            <v>F85071</v>
          </cell>
          <cell r="B777" t="str">
            <v>Fernlea Surgery</v>
          </cell>
          <cell r="C777" t="str">
            <v>NHS Haringey CCG</v>
          </cell>
        </row>
        <row r="778">
          <cell r="A778" t="str">
            <v>F85072</v>
          </cell>
          <cell r="B778" t="str">
            <v>Grovelands &amp; Grenoble Medical Centre</v>
          </cell>
          <cell r="C778" t="str">
            <v>NHS Enfield CCG</v>
          </cell>
        </row>
        <row r="779">
          <cell r="A779" t="str">
            <v>F85076</v>
          </cell>
          <cell r="B779" t="str">
            <v>Freezywater PCC</v>
          </cell>
          <cell r="C779" t="str">
            <v>NHS Enfield CCG</v>
          </cell>
        </row>
        <row r="780">
          <cell r="A780" t="str">
            <v>F85615</v>
          </cell>
          <cell r="B780" t="str">
            <v>Tottenham Health Centre</v>
          </cell>
          <cell r="C780" t="str">
            <v>NHS Haringey CCG</v>
          </cell>
        </row>
        <row r="781">
          <cell r="A781" t="str">
            <v>F85623</v>
          </cell>
          <cell r="B781" t="str">
            <v>The Surgery</v>
          </cell>
          <cell r="C781" t="str">
            <v>NHS Haringey CCG</v>
          </cell>
        </row>
        <row r="782">
          <cell r="A782" t="str">
            <v>F85625</v>
          </cell>
          <cell r="B782" t="str">
            <v>Bincote Road Surgery</v>
          </cell>
          <cell r="C782" t="str">
            <v>NHS Enfield CCG</v>
          </cell>
        </row>
        <row r="783">
          <cell r="A783" t="str">
            <v>F85628</v>
          </cell>
          <cell r="B783" t="str">
            <v>Dowsett Road Surgery</v>
          </cell>
          <cell r="C783" t="str">
            <v>NHS Haringey CCG</v>
          </cell>
        </row>
        <row r="784">
          <cell r="A784" t="str">
            <v>F85632</v>
          </cell>
          <cell r="B784" t="str">
            <v>The Surgery</v>
          </cell>
          <cell r="C784" t="str">
            <v>NHS Haringey CCG</v>
          </cell>
        </row>
        <row r="785">
          <cell r="A785" t="str">
            <v>F85634</v>
          </cell>
          <cell r="B785" t="str">
            <v>East Enfield Practice</v>
          </cell>
          <cell r="C785" t="str">
            <v>NHS Enfield CCG</v>
          </cell>
        </row>
        <row r="786">
          <cell r="A786" t="str">
            <v>F85640</v>
          </cell>
          <cell r="B786" t="str">
            <v>Evergreen House Surgery</v>
          </cell>
          <cell r="C786" t="str">
            <v>NHS Haringey CCG</v>
          </cell>
        </row>
        <row r="787">
          <cell r="A787" t="str">
            <v>F85642</v>
          </cell>
          <cell r="B787" t="str">
            <v>North London Health Centre</v>
          </cell>
          <cell r="C787" t="str">
            <v>NHS Enfield CCG</v>
          </cell>
        </row>
        <row r="788">
          <cell r="A788" t="str">
            <v>F85643</v>
          </cell>
          <cell r="B788" t="str">
            <v>The Surgery</v>
          </cell>
          <cell r="C788" t="str">
            <v>NHS Haringey CCG</v>
          </cell>
        </row>
        <row r="789">
          <cell r="A789" t="str">
            <v>F85645</v>
          </cell>
          <cell r="B789" t="str">
            <v>The Surgery</v>
          </cell>
          <cell r="C789" t="str">
            <v>NHS Haringey CCG</v>
          </cell>
        </row>
        <row r="790">
          <cell r="A790" t="str">
            <v>F85646</v>
          </cell>
          <cell r="B790" t="str">
            <v>The Surgery</v>
          </cell>
          <cell r="C790" t="str">
            <v>NHS Haringey CCG</v>
          </cell>
        </row>
        <row r="791">
          <cell r="A791" t="str">
            <v>F85650</v>
          </cell>
          <cell r="B791" t="str">
            <v>Morecambe Surgery (Dr Theivacumar)</v>
          </cell>
          <cell r="C791" t="str">
            <v>NHS Enfield CCG</v>
          </cell>
        </row>
        <row r="792">
          <cell r="A792" t="str">
            <v>F85652</v>
          </cell>
          <cell r="B792" t="str">
            <v>Southbury Surgery</v>
          </cell>
          <cell r="C792" t="str">
            <v>NHS Enfield CCG</v>
          </cell>
        </row>
        <row r="793">
          <cell r="A793" t="str">
            <v>F85654</v>
          </cell>
          <cell r="B793" t="str">
            <v>Brick Lane Surgery</v>
          </cell>
          <cell r="C793" t="str">
            <v>NHS Enfield CCG</v>
          </cell>
        </row>
        <row r="794">
          <cell r="A794" t="str">
            <v>F85656</v>
          </cell>
          <cell r="B794" t="str">
            <v>Bush Hill Park Medical Centre</v>
          </cell>
          <cell r="C794" t="str">
            <v>NHS Enfield CCG</v>
          </cell>
        </row>
        <row r="795">
          <cell r="A795" t="str">
            <v>F85658</v>
          </cell>
          <cell r="B795" t="str">
            <v>Grosvenor Road Surgery</v>
          </cell>
          <cell r="C795" t="str">
            <v>NHS Haringey CCG</v>
          </cell>
        </row>
        <row r="796">
          <cell r="A796" t="str">
            <v>F85660</v>
          </cell>
          <cell r="B796" t="str">
            <v>The Surgery</v>
          </cell>
          <cell r="C796" t="str">
            <v>NHS Haringey CCG</v>
          </cell>
        </row>
        <row r="797">
          <cell r="A797" t="str">
            <v>F85663</v>
          </cell>
          <cell r="B797" t="str">
            <v>Latymer Road Surgery</v>
          </cell>
          <cell r="C797" t="str">
            <v>NHS Enfield CCG</v>
          </cell>
        </row>
        <row r="798">
          <cell r="A798" t="str">
            <v>F85666</v>
          </cell>
          <cell r="B798" t="str">
            <v>Edmonton Medical Centre</v>
          </cell>
          <cell r="C798" t="str">
            <v>NHS Enfield CCG</v>
          </cell>
        </row>
        <row r="799">
          <cell r="A799" t="str">
            <v>F85669</v>
          </cell>
          <cell r="B799" t="str">
            <v>West Green Road Surgery</v>
          </cell>
          <cell r="C799" t="str">
            <v>NHS Haringey CCG</v>
          </cell>
        </row>
        <row r="800">
          <cell r="A800" t="str">
            <v>F85675</v>
          </cell>
          <cell r="B800" t="str">
            <v>The Alexandra Surgery</v>
          </cell>
          <cell r="C800" t="str">
            <v>NHS Haringey CCG</v>
          </cell>
        </row>
        <row r="801">
          <cell r="A801" t="str">
            <v>F85676</v>
          </cell>
          <cell r="B801" t="str">
            <v>Boundary House Surgery - Forest PCC</v>
          </cell>
          <cell r="C801" t="str">
            <v>NHS Enfield CCG</v>
          </cell>
        </row>
        <row r="802">
          <cell r="A802" t="str">
            <v>F85678</v>
          </cell>
          <cell r="B802" t="str">
            <v>Town Surgery</v>
          </cell>
          <cell r="C802" t="str">
            <v>NHS Enfield CCG</v>
          </cell>
        </row>
        <row r="803">
          <cell r="A803" t="str">
            <v>F85679</v>
          </cell>
          <cell r="B803" t="str">
            <v>Allenson House Medical Centre</v>
          </cell>
          <cell r="C803" t="str">
            <v>NHS Haringey CCG</v>
          </cell>
        </row>
        <row r="804">
          <cell r="A804" t="str">
            <v>F85681</v>
          </cell>
          <cell r="B804" t="str">
            <v>Green Street Surgery</v>
          </cell>
          <cell r="C804" t="str">
            <v>NHS Enfield CCG</v>
          </cell>
        </row>
        <row r="805">
          <cell r="A805" t="str">
            <v>F85682</v>
          </cell>
          <cell r="B805" t="str">
            <v>Chalfont Road Surgery</v>
          </cell>
          <cell r="C805" t="str">
            <v>NHS Enfield CCG</v>
          </cell>
        </row>
        <row r="806">
          <cell r="A806" t="str">
            <v>F85684</v>
          </cell>
          <cell r="B806" t="str">
            <v>Curzon Avenue Surgery</v>
          </cell>
          <cell r="C806" t="str">
            <v>NHS Enfield CCG</v>
          </cell>
        </row>
        <row r="807">
          <cell r="A807" t="str">
            <v>F85686</v>
          </cell>
          <cell r="B807" t="str">
            <v>Trinity Ave Surgery</v>
          </cell>
          <cell r="C807" t="str">
            <v>NHS Enfield CCG</v>
          </cell>
        </row>
        <row r="808">
          <cell r="A808" t="str">
            <v>F85687</v>
          </cell>
          <cell r="B808" t="str">
            <v>Oakwood Medical Centre</v>
          </cell>
          <cell r="C808" t="str">
            <v>NHS Enfield CCG</v>
          </cell>
        </row>
        <row r="809">
          <cell r="A809" t="str">
            <v>F85688</v>
          </cell>
          <cell r="B809" t="str">
            <v>Rutland House Surgery</v>
          </cell>
          <cell r="C809" t="str">
            <v>NHS Haringey CCG</v>
          </cell>
        </row>
        <row r="810">
          <cell r="A810" t="str">
            <v>F85697</v>
          </cell>
          <cell r="B810" t="str">
            <v>The Old Surgery</v>
          </cell>
          <cell r="C810" t="str">
            <v>NHS Haringey CCG</v>
          </cell>
        </row>
        <row r="811">
          <cell r="A811" t="str">
            <v>F85699</v>
          </cell>
          <cell r="B811" t="str">
            <v>Broadwater Farm Community H/C</v>
          </cell>
          <cell r="C811" t="str">
            <v>NHS Haringey CCG</v>
          </cell>
        </row>
        <row r="812">
          <cell r="A812" t="str">
            <v>F85700</v>
          </cell>
          <cell r="B812" t="str">
            <v>Arnos Grove Medical Centre</v>
          </cell>
          <cell r="C812" t="str">
            <v>NHS Enfield CCG</v>
          </cell>
        </row>
        <row r="813">
          <cell r="A813" t="str">
            <v>F85701</v>
          </cell>
          <cell r="B813" t="str">
            <v>Gillan House</v>
          </cell>
          <cell r="C813" t="str">
            <v>NHS Enfield CCG</v>
          </cell>
        </row>
        <row r="814">
          <cell r="A814" t="str">
            <v>F85703</v>
          </cell>
          <cell r="B814" t="str">
            <v>Lincoln Road Medical Practice</v>
          </cell>
          <cell r="C814" t="str">
            <v>NHS Enfield CCG</v>
          </cell>
        </row>
        <row r="815">
          <cell r="A815" t="str">
            <v>F85705</v>
          </cell>
          <cell r="B815" t="str">
            <v>JS Medical Practice - Drs J&amp;S Pandya</v>
          </cell>
          <cell r="C815" t="str">
            <v>NHS Haringey CCG</v>
          </cell>
        </row>
        <row r="816">
          <cell r="A816" t="str">
            <v>F85707</v>
          </cell>
          <cell r="B816" t="str">
            <v>Enfield Island Surgery</v>
          </cell>
          <cell r="C816" t="str">
            <v>NHS Enfield CCG</v>
          </cell>
        </row>
        <row r="817">
          <cell r="A817" t="str">
            <v>F85708</v>
          </cell>
          <cell r="B817" t="str">
            <v>The Surgery</v>
          </cell>
          <cell r="C817" t="str">
            <v>NHS Haringey CCG</v>
          </cell>
        </row>
        <row r="818">
          <cell r="A818" t="str">
            <v>F86001</v>
          </cell>
          <cell r="B818" t="str">
            <v>The Firs</v>
          </cell>
          <cell r="C818" t="str">
            <v>NHS Waltham Forest CCG</v>
          </cell>
        </row>
        <row r="819">
          <cell r="A819" t="str">
            <v>F86004</v>
          </cell>
          <cell r="B819" t="str">
            <v>Handsworth Medical Practice</v>
          </cell>
          <cell r="C819" t="str">
            <v>NHS Waltham Forest CCG</v>
          </cell>
        </row>
        <row r="820">
          <cell r="A820" t="str">
            <v>F86005</v>
          </cell>
          <cell r="B820" t="str">
            <v>Penryn Surgery</v>
          </cell>
          <cell r="C820" t="str">
            <v>NHS Waltham Forest CCG</v>
          </cell>
        </row>
        <row r="821">
          <cell r="A821" t="str">
            <v>F86006</v>
          </cell>
          <cell r="B821" t="str">
            <v>The Surgery</v>
          </cell>
          <cell r="C821" t="str">
            <v>NHS Waltham Forest CCG</v>
          </cell>
        </row>
        <row r="822">
          <cell r="A822" t="str">
            <v>F86007</v>
          </cell>
          <cell r="B822" t="str">
            <v>Forest Edge Practice</v>
          </cell>
          <cell r="C822" t="str">
            <v>NHS Redbridge CCG</v>
          </cell>
        </row>
        <row r="823">
          <cell r="A823" t="str">
            <v>F86008</v>
          </cell>
          <cell r="B823" t="str">
            <v>Gants Hill Medical Centre</v>
          </cell>
          <cell r="C823" t="str">
            <v>NHS Redbridge CCG</v>
          </cell>
        </row>
        <row r="824">
          <cell r="A824" t="str">
            <v>F86009</v>
          </cell>
          <cell r="B824" t="str">
            <v>The Palms Medical Centre</v>
          </cell>
          <cell r="C824" t="str">
            <v>NHS Redbridge CCG</v>
          </cell>
        </row>
        <row r="825">
          <cell r="A825" t="str">
            <v>F86010</v>
          </cell>
          <cell r="B825" t="str">
            <v>Fullwell Cross Medical Centre</v>
          </cell>
          <cell r="C825" t="str">
            <v>NHS Redbridge CCG</v>
          </cell>
        </row>
        <row r="826">
          <cell r="A826" t="str">
            <v>F86011</v>
          </cell>
          <cell r="B826" t="str">
            <v>The Manor Practice</v>
          </cell>
          <cell r="C826" t="str">
            <v>NHS Waltham Forest CCG</v>
          </cell>
        </row>
        <row r="827">
          <cell r="A827" t="str">
            <v>F86012</v>
          </cell>
          <cell r="B827" t="str">
            <v>Rydal Group Practice</v>
          </cell>
          <cell r="C827" t="str">
            <v>NHS Redbridge CCG</v>
          </cell>
        </row>
        <row r="828">
          <cell r="A828" t="str">
            <v>F86013</v>
          </cell>
          <cell r="B828" t="str">
            <v>The Broadway Surgery</v>
          </cell>
          <cell r="C828" t="str">
            <v>NHS Redbridge CCG</v>
          </cell>
        </row>
        <row r="829">
          <cell r="A829" t="str">
            <v>F86018</v>
          </cell>
          <cell r="B829" t="str">
            <v>The Ecclesbourne Practice</v>
          </cell>
          <cell r="C829" t="str">
            <v>NHS Waltham Forest CCG</v>
          </cell>
        </row>
        <row r="830">
          <cell r="A830" t="str">
            <v>F86020</v>
          </cell>
          <cell r="B830" t="str">
            <v>Glebelands Practice</v>
          </cell>
          <cell r="C830" t="str">
            <v>NHS Redbridge CCG</v>
          </cell>
        </row>
        <row r="831">
          <cell r="A831" t="str">
            <v>F86022</v>
          </cell>
          <cell r="B831" t="str">
            <v>Ilford Medical Centre</v>
          </cell>
          <cell r="C831" t="str">
            <v>NHS Redbridge CCG</v>
          </cell>
        </row>
        <row r="832">
          <cell r="A832" t="str">
            <v>F86023</v>
          </cell>
          <cell r="B832" t="str">
            <v>The Evergreen Practice</v>
          </cell>
          <cell r="C832" t="str">
            <v>NHS Redbridge CCG</v>
          </cell>
        </row>
        <row r="833">
          <cell r="A833" t="str">
            <v>F86025</v>
          </cell>
          <cell r="B833" t="str">
            <v>Oak Tree Medical Centre</v>
          </cell>
          <cell r="C833" t="str">
            <v>NHS Redbridge CCG</v>
          </cell>
        </row>
        <row r="834">
          <cell r="A834" t="str">
            <v>F86026</v>
          </cell>
          <cell r="B834" t="str">
            <v>The Forest Surgery</v>
          </cell>
          <cell r="C834" t="str">
            <v>NHS Waltham Forest CCG</v>
          </cell>
        </row>
        <row r="835">
          <cell r="A835" t="str">
            <v>F86028</v>
          </cell>
          <cell r="B835" t="str">
            <v>Chadwell Heath Surgery</v>
          </cell>
          <cell r="C835" t="str">
            <v>NHS Redbridge CCG</v>
          </cell>
        </row>
        <row r="836">
          <cell r="A836" t="str">
            <v>F86030</v>
          </cell>
          <cell r="B836" t="str">
            <v>Queens Road Medical Centre</v>
          </cell>
          <cell r="C836" t="str">
            <v>NHS Waltham Forest CCG</v>
          </cell>
        </row>
        <row r="837">
          <cell r="A837" t="str">
            <v>F86032</v>
          </cell>
          <cell r="B837" t="str">
            <v>Wanstead Place Surgery</v>
          </cell>
          <cell r="C837" t="str">
            <v>NHS Redbridge CCG</v>
          </cell>
        </row>
        <row r="838">
          <cell r="A838" t="str">
            <v>F86034</v>
          </cell>
          <cell r="B838" t="str">
            <v>Goodmayes Medical Practice</v>
          </cell>
          <cell r="C838" t="str">
            <v>NHS Redbridge CCG</v>
          </cell>
        </row>
        <row r="839">
          <cell r="A839" t="str">
            <v>F86036</v>
          </cell>
          <cell r="B839" t="str">
            <v>The Allum Practice</v>
          </cell>
          <cell r="C839" t="str">
            <v>NHS Waltham Forest CCG</v>
          </cell>
        </row>
        <row r="840">
          <cell r="A840" t="str">
            <v>F86038</v>
          </cell>
          <cell r="B840" t="str">
            <v>SMA Medical Centre</v>
          </cell>
          <cell r="C840" t="str">
            <v>NHS Waltham Forest CCG</v>
          </cell>
        </row>
        <row r="841">
          <cell r="A841" t="str">
            <v>F86040</v>
          </cell>
          <cell r="B841" t="str">
            <v>The Surgery</v>
          </cell>
          <cell r="C841" t="str">
            <v>NHS Barking &amp; Dagenham CCG</v>
          </cell>
        </row>
        <row r="842">
          <cell r="A842" t="str">
            <v>F86042</v>
          </cell>
          <cell r="B842" t="str">
            <v>Balfour Road Surgery</v>
          </cell>
          <cell r="C842" t="str">
            <v>NHS Redbridge CCG</v>
          </cell>
        </row>
        <row r="843">
          <cell r="A843" t="str">
            <v>F86044</v>
          </cell>
          <cell r="B843" t="str">
            <v>Crawley Road Medical Centre</v>
          </cell>
          <cell r="C843" t="str">
            <v>NHS Waltham Forest CCG</v>
          </cell>
        </row>
        <row r="844">
          <cell r="A844" t="str">
            <v>F86045</v>
          </cell>
          <cell r="B844" t="str">
            <v>High Road Surgery</v>
          </cell>
          <cell r="C844" t="str">
            <v>NHS Waltham Forest CCG</v>
          </cell>
        </row>
        <row r="845">
          <cell r="A845" t="str">
            <v>F86049</v>
          </cell>
          <cell r="B845" t="str">
            <v>Brunner Road Medical Centre</v>
          </cell>
          <cell r="C845" t="str">
            <v>NHS Waltham Forest CCG</v>
          </cell>
        </row>
        <row r="846">
          <cell r="A846" t="str">
            <v>F86057</v>
          </cell>
          <cell r="B846" t="str">
            <v>The Willows Medical Practice</v>
          </cell>
          <cell r="C846" t="str">
            <v>NHS Redbridge CCG</v>
          </cell>
        </row>
        <row r="847">
          <cell r="A847" t="str">
            <v>F86058</v>
          </cell>
          <cell r="B847" t="str">
            <v>St. James Medical Practice</v>
          </cell>
          <cell r="C847" t="str">
            <v>NHS Waltham Forest CCG</v>
          </cell>
        </row>
        <row r="848">
          <cell r="A848" t="str">
            <v>F86060</v>
          </cell>
          <cell r="B848" t="str">
            <v>Newbury Park Health Centre</v>
          </cell>
          <cell r="C848" t="str">
            <v>NHS Redbridge CCG</v>
          </cell>
        </row>
        <row r="849">
          <cell r="A849" t="str">
            <v>F86062</v>
          </cell>
          <cell r="B849" t="str">
            <v>Grove Surgery</v>
          </cell>
          <cell r="C849" t="str">
            <v>NHS Waltham Forest CCG</v>
          </cell>
        </row>
        <row r="850">
          <cell r="A850" t="str">
            <v>F86064</v>
          </cell>
          <cell r="B850" t="str">
            <v>Elmhurst Practice</v>
          </cell>
          <cell r="C850" t="str">
            <v>NHS Redbridge CCG</v>
          </cell>
        </row>
        <row r="851">
          <cell r="A851" t="str">
            <v>F86066</v>
          </cell>
          <cell r="B851" t="str">
            <v>Southdene Surgery</v>
          </cell>
          <cell r="C851" t="str">
            <v>NHS Redbridge CCG</v>
          </cell>
        </row>
        <row r="852">
          <cell r="A852" t="str">
            <v>F86073</v>
          </cell>
          <cell r="B852" t="str">
            <v>Leyton Green Neighbourhood Hlth Svce</v>
          </cell>
          <cell r="C852" t="str">
            <v>NHS Waltham Forest CCG</v>
          </cell>
        </row>
        <row r="853">
          <cell r="A853" t="str">
            <v>F86074</v>
          </cell>
          <cell r="B853" t="str">
            <v>Leyton Healthcare</v>
          </cell>
          <cell r="C853" t="str">
            <v>NHS Waltham Forest CCG</v>
          </cell>
        </row>
        <row r="854">
          <cell r="A854" t="str">
            <v>F86078</v>
          </cell>
          <cell r="B854" t="str">
            <v>The Ridgeway Surgery</v>
          </cell>
          <cell r="C854" t="str">
            <v>NHS Waltham Forest CCG</v>
          </cell>
        </row>
        <row r="855">
          <cell r="A855" t="str">
            <v>F86081</v>
          </cell>
          <cell r="B855" t="str">
            <v>Barkingside Medical Centre</v>
          </cell>
          <cell r="C855" t="str">
            <v>NHS Redbridge CCG</v>
          </cell>
        </row>
        <row r="856">
          <cell r="A856" t="str">
            <v>F86082</v>
          </cell>
          <cell r="B856" t="str">
            <v>Ilford Lane Surgery</v>
          </cell>
          <cell r="C856" t="str">
            <v>NHS Redbridge CCG</v>
          </cell>
        </row>
        <row r="857">
          <cell r="A857" t="str">
            <v>F86083</v>
          </cell>
          <cell r="B857" t="str">
            <v>Eastern Avenue Medical Centre</v>
          </cell>
          <cell r="C857" t="str">
            <v>NHS Redbridge CCG</v>
          </cell>
        </row>
        <row r="858">
          <cell r="A858" t="str">
            <v>F86085</v>
          </cell>
          <cell r="B858" t="str">
            <v>Hainault Surgery</v>
          </cell>
          <cell r="C858" t="str">
            <v>NHS Redbridge CCG</v>
          </cell>
        </row>
        <row r="859">
          <cell r="A859" t="str">
            <v>F86086</v>
          </cell>
          <cell r="B859" t="str">
            <v>Dr R P Dhital</v>
          </cell>
          <cell r="C859" t="str">
            <v>NHS Waltham Forest CCG</v>
          </cell>
        </row>
        <row r="860">
          <cell r="A860" t="str">
            <v>F86087</v>
          </cell>
          <cell r="B860" t="str">
            <v>Goodmayes Medical Centre</v>
          </cell>
          <cell r="C860" t="str">
            <v>NHS Redbridge CCG</v>
          </cell>
        </row>
        <row r="861">
          <cell r="A861" t="str">
            <v>F86088</v>
          </cell>
          <cell r="B861" t="str">
            <v>The Lyndhurst Surgery</v>
          </cell>
          <cell r="C861" t="str">
            <v>NHS Waltham Forest CCG</v>
          </cell>
        </row>
        <row r="862">
          <cell r="A862" t="str">
            <v>F86607</v>
          </cell>
          <cell r="B862" t="str">
            <v>Addison Road Medical Practice</v>
          </cell>
          <cell r="C862" t="str">
            <v>NHS Waltham Forest CCG</v>
          </cell>
        </row>
        <row r="863">
          <cell r="A863" t="str">
            <v>F86612</v>
          </cell>
          <cell r="B863" t="str">
            <v>Fullwell Avenue Surgery</v>
          </cell>
          <cell r="C863" t="str">
            <v>NHS Redbridge CCG</v>
          </cell>
        </row>
        <row r="864">
          <cell r="A864" t="str">
            <v>F86616</v>
          </cell>
          <cell r="B864" t="str">
            <v>Old Church Surgery</v>
          </cell>
          <cell r="C864" t="str">
            <v>NHS Waltham Forest CCG</v>
          </cell>
        </row>
        <row r="865">
          <cell r="A865" t="str">
            <v>F86621</v>
          </cell>
          <cell r="B865" t="str">
            <v>Green Man Medical Centre</v>
          </cell>
          <cell r="C865" t="str">
            <v>NHS Waltham Forest CCG</v>
          </cell>
        </row>
        <row r="866">
          <cell r="A866" t="str">
            <v>F86624</v>
          </cell>
          <cell r="B866" t="str">
            <v>Heathcote Primary Care Centre</v>
          </cell>
          <cell r="C866" t="str">
            <v>NHS Redbridge CCG</v>
          </cell>
        </row>
        <row r="867">
          <cell r="A867" t="str">
            <v>F86625</v>
          </cell>
          <cell r="B867" t="str">
            <v>LL Medical Care (Agarwal &amp; Agarwal)</v>
          </cell>
          <cell r="C867" t="str">
            <v>NHS Waltham Forest CCG</v>
          </cell>
        </row>
        <row r="868">
          <cell r="A868" t="str">
            <v>F86626</v>
          </cell>
          <cell r="B868" t="str">
            <v>Dr Shantir Practice</v>
          </cell>
          <cell r="C868" t="str">
            <v>NHS Waltham Forest CCG</v>
          </cell>
        </row>
        <row r="869">
          <cell r="A869" t="str">
            <v>F86627</v>
          </cell>
          <cell r="B869" t="str">
            <v>Churchill Medical Centre</v>
          </cell>
          <cell r="C869" t="str">
            <v>NHS Waltham Forest CCG</v>
          </cell>
        </row>
        <row r="870">
          <cell r="A870" t="str">
            <v>F86635</v>
          </cell>
          <cell r="B870" t="str">
            <v>Spearpoint Surgery</v>
          </cell>
          <cell r="C870" t="str">
            <v>NHS Redbridge CCG</v>
          </cell>
        </row>
        <row r="871">
          <cell r="A871" t="str">
            <v>F86637</v>
          </cell>
          <cell r="B871" t="str">
            <v>Seven Kings Health Centre</v>
          </cell>
          <cell r="C871" t="str">
            <v>NHS Redbridge CCG</v>
          </cell>
        </row>
        <row r="872">
          <cell r="A872" t="str">
            <v>F86638</v>
          </cell>
          <cell r="B872" t="str">
            <v>The Microfaculty</v>
          </cell>
          <cell r="C872" t="str">
            <v>NHS Waltham Forest CCG</v>
          </cell>
        </row>
        <row r="873">
          <cell r="A873" t="str">
            <v>F86639</v>
          </cell>
          <cell r="B873" t="str">
            <v>Thatched House Medical Centre</v>
          </cell>
          <cell r="C873" t="str">
            <v>NHS Waltham Forest CCG</v>
          </cell>
        </row>
        <row r="874">
          <cell r="A874" t="str">
            <v>F86641</v>
          </cell>
          <cell r="B874" t="str">
            <v>The Shrubberies Medical Centre</v>
          </cell>
          <cell r="C874" t="str">
            <v>NHS Redbridge CCG</v>
          </cell>
        </row>
        <row r="875">
          <cell r="A875" t="str">
            <v>F86642</v>
          </cell>
          <cell r="B875" t="str">
            <v>Castleton Road Health Centre</v>
          </cell>
          <cell r="C875" t="str">
            <v>NHS Redbridge CCG</v>
          </cell>
        </row>
        <row r="876">
          <cell r="A876" t="str">
            <v>F86644</v>
          </cell>
          <cell r="B876" t="str">
            <v>Waltham Forest Community &amp; FHS Ltd</v>
          </cell>
          <cell r="C876" t="str">
            <v>NHS Waltham Forest CCG</v>
          </cell>
        </row>
        <row r="877">
          <cell r="A877" t="str">
            <v>F86650</v>
          </cell>
          <cell r="B877" t="str">
            <v>Lime Tree Surgery</v>
          </cell>
          <cell r="C877" t="str">
            <v>NHS Waltham Forest CCG</v>
          </cell>
        </row>
        <row r="878">
          <cell r="A878" t="str">
            <v>F86652</v>
          </cell>
          <cell r="B878" t="str">
            <v>The Drive Surgery</v>
          </cell>
          <cell r="C878" t="str">
            <v>NHS Redbridge CCG</v>
          </cell>
        </row>
        <row r="879">
          <cell r="A879" t="str">
            <v>F86655</v>
          </cell>
          <cell r="B879" t="str">
            <v>The Courtland Surgery</v>
          </cell>
          <cell r="C879" t="str">
            <v>NHS Redbridge CCG</v>
          </cell>
        </row>
        <row r="880">
          <cell r="A880" t="str">
            <v>F86657</v>
          </cell>
          <cell r="B880" t="str">
            <v>York Road Surgery</v>
          </cell>
          <cell r="C880" t="str">
            <v>NHS Redbridge CCG</v>
          </cell>
        </row>
        <row r="881">
          <cell r="A881" t="str">
            <v>F86658</v>
          </cell>
          <cell r="B881" t="str">
            <v>Queen Mary Practice</v>
          </cell>
          <cell r="C881" t="str">
            <v>NHS Redbridge CCG</v>
          </cell>
        </row>
        <row r="882">
          <cell r="A882" t="str">
            <v>F86664</v>
          </cell>
          <cell r="B882" t="str">
            <v>Larkshall Medical Centre</v>
          </cell>
          <cell r="C882" t="str">
            <v>NHS Waltham Forest CCG</v>
          </cell>
        </row>
        <row r="883">
          <cell r="A883" t="str">
            <v>F86666</v>
          </cell>
          <cell r="B883" t="str">
            <v>The Harrow Road Surgery</v>
          </cell>
          <cell r="C883" t="str">
            <v>NHS Waltham Forest CCG</v>
          </cell>
        </row>
        <row r="884">
          <cell r="A884" t="str">
            <v>F86675</v>
          </cell>
          <cell r="B884" t="str">
            <v>Roding Lane Surgery</v>
          </cell>
          <cell r="C884" t="str">
            <v>NHS Redbridge CCG</v>
          </cell>
        </row>
        <row r="885">
          <cell r="A885" t="str">
            <v>F86679</v>
          </cell>
          <cell r="B885" t="str">
            <v>Higham Hill Medical Centre</v>
          </cell>
          <cell r="C885" t="str">
            <v>NHS Waltham Forest CCG</v>
          </cell>
        </row>
        <row r="886">
          <cell r="A886" t="str">
            <v>F86686</v>
          </cell>
          <cell r="B886" t="str">
            <v>Hayat Medical Centre</v>
          </cell>
          <cell r="C886" t="str">
            <v>NHS Waltham Forest CCG</v>
          </cell>
        </row>
        <row r="887">
          <cell r="A887" t="str">
            <v>F86689</v>
          </cell>
          <cell r="B887" t="str">
            <v>The Bailey Practice</v>
          </cell>
          <cell r="C887" t="str">
            <v>NHS Waltham Forest CCG</v>
          </cell>
        </row>
        <row r="888">
          <cell r="A888" t="str">
            <v>F86691</v>
          </cell>
          <cell r="B888" t="str">
            <v>Clayhall Clinic</v>
          </cell>
          <cell r="C888" t="str">
            <v>NHS Redbridge CCG</v>
          </cell>
        </row>
        <row r="889">
          <cell r="A889" t="str">
            <v>F86692</v>
          </cell>
          <cell r="B889" t="str">
            <v>Mathukia's Surgery</v>
          </cell>
          <cell r="C889" t="str">
            <v>NHS Redbridge CCG</v>
          </cell>
        </row>
        <row r="890">
          <cell r="A890" t="str">
            <v>F86696</v>
          </cell>
          <cell r="B890" t="str">
            <v>Francis Road Medical Centre</v>
          </cell>
          <cell r="C890" t="str">
            <v>NHS Waltham Forest CCG</v>
          </cell>
        </row>
        <row r="891">
          <cell r="A891" t="str">
            <v>F86698</v>
          </cell>
          <cell r="B891" t="str">
            <v>Cranbrook Surgery</v>
          </cell>
          <cell r="C891" t="str">
            <v>NHS Redbridge CCG</v>
          </cell>
        </row>
        <row r="892">
          <cell r="A892" t="str">
            <v>F86700</v>
          </cell>
          <cell r="B892" t="str">
            <v>Kings Head Medical Practice</v>
          </cell>
          <cell r="C892" t="str">
            <v>NHS Waltham Forest CCG</v>
          </cell>
        </row>
        <row r="893">
          <cell r="A893" t="str">
            <v>F86701</v>
          </cell>
          <cell r="B893" t="str">
            <v>Kiyani Medical Practice</v>
          </cell>
          <cell r="C893" t="str">
            <v>NHS Waltham Forest CCG</v>
          </cell>
        </row>
        <row r="894">
          <cell r="A894" t="str">
            <v>F86702</v>
          </cell>
          <cell r="B894" t="str">
            <v>St. Clements Surgery</v>
          </cell>
          <cell r="C894" t="str">
            <v>NHS Redbridge CCG</v>
          </cell>
        </row>
        <row r="895">
          <cell r="A895" t="str">
            <v>F86703</v>
          </cell>
          <cell r="B895" t="str">
            <v>The Redbridge Surgery</v>
          </cell>
          <cell r="C895" t="str">
            <v>NHS Redbridge CCG</v>
          </cell>
        </row>
        <row r="896">
          <cell r="A896" t="str">
            <v>F86704</v>
          </cell>
          <cell r="B896" t="str">
            <v>Paul's Surgery</v>
          </cell>
          <cell r="C896" t="str">
            <v>NHS Redbridge CCG</v>
          </cell>
        </row>
        <row r="897">
          <cell r="A897" t="str">
            <v>F86705</v>
          </cell>
          <cell r="B897" t="str">
            <v>The Langthorne Sharma Family Practice</v>
          </cell>
          <cell r="C897" t="str">
            <v>NHS Waltham Forest CCG</v>
          </cell>
        </row>
        <row r="898">
          <cell r="A898" t="str">
            <v>F86707</v>
          </cell>
          <cell r="B898" t="str">
            <v>Fencepiece Road Medical Centre</v>
          </cell>
          <cell r="C898" t="str">
            <v>NHS Redbridge CCG</v>
          </cell>
        </row>
        <row r="899">
          <cell r="A899" t="str">
            <v>F86708</v>
          </cell>
          <cell r="B899" t="str">
            <v>Claremont Medical Centre</v>
          </cell>
          <cell r="C899" t="str">
            <v>NHS Waltham Forest CCG</v>
          </cell>
        </row>
        <row r="900">
          <cell r="A900" t="str">
            <v>F86712</v>
          </cell>
          <cell r="B900" t="str">
            <v>Hampton Medical Centre</v>
          </cell>
          <cell r="C900" t="str">
            <v>NHS Waltham Forest CCG</v>
          </cell>
        </row>
        <row r="901">
          <cell r="A901" t="str">
            <v>F86731</v>
          </cell>
          <cell r="B901" t="str">
            <v>Aldersbrook Medical Centre</v>
          </cell>
          <cell r="C901" t="str">
            <v>NHS Redbridge CCG</v>
          </cell>
        </row>
        <row r="902">
          <cell r="A902" t="str">
            <v>G83001</v>
          </cell>
          <cell r="B902" t="str">
            <v>Manor Brook PMS</v>
          </cell>
          <cell r="C902" t="str">
            <v>NHS Greenwich CCG</v>
          </cell>
        </row>
        <row r="903">
          <cell r="A903" t="str">
            <v>G83002</v>
          </cell>
          <cell r="B903" t="str">
            <v>The Westwood Surgery</v>
          </cell>
          <cell r="C903" t="str">
            <v>NHS Bexley CCG</v>
          </cell>
        </row>
        <row r="904">
          <cell r="A904" t="str">
            <v>G83003</v>
          </cell>
          <cell r="B904" t="str">
            <v>The Coldharbour Surgery</v>
          </cell>
          <cell r="C904" t="str">
            <v>NHS Greenwich CCG</v>
          </cell>
        </row>
        <row r="905">
          <cell r="A905" t="str">
            <v>G83004</v>
          </cell>
          <cell r="B905" t="str">
            <v>Barnard Medical Group</v>
          </cell>
          <cell r="C905" t="str">
            <v>NHS Bexley CCG</v>
          </cell>
        </row>
        <row r="906">
          <cell r="A906" t="str">
            <v>G83005</v>
          </cell>
          <cell r="B906" t="str">
            <v>Cairngall Medical Practice</v>
          </cell>
          <cell r="C906" t="str">
            <v>NHS Bexley CCG</v>
          </cell>
        </row>
        <row r="907">
          <cell r="A907" t="str">
            <v>G83006</v>
          </cell>
          <cell r="B907" t="str">
            <v>The Albion Surgery</v>
          </cell>
          <cell r="C907" t="str">
            <v>NHS Bexley CCG</v>
          </cell>
        </row>
        <row r="908">
          <cell r="A908" t="str">
            <v>G83007</v>
          </cell>
          <cell r="B908" t="str">
            <v>Tewson Road PMS</v>
          </cell>
          <cell r="C908" t="str">
            <v>NHS Greenwich CCG</v>
          </cell>
        </row>
        <row r="909">
          <cell r="A909" t="str">
            <v>G83009</v>
          </cell>
          <cell r="B909" t="str">
            <v>Bellegrove Surgery</v>
          </cell>
          <cell r="C909" t="str">
            <v>NHS Bexley CCG</v>
          </cell>
        </row>
        <row r="910">
          <cell r="A910" t="str">
            <v>G83010</v>
          </cell>
          <cell r="B910" t="str">
            <v>Northumberland Heath Med Ctr</v>
          </cell>
          <cell r="C910" t="str">
            <v>NHS Bexley CCG</v>
          </cell>
        </row>
        <row r="911">
          <cell r="A911" t="str">
            <v>G83012</v>
          </cell>
          <cell r="B911" t="str">
            <v>Thamesmead Med Associates PMS</v>
          </cell>
          <cell r="C911" t="str">
            <v>NHS Greenwich CCG</v>
          </cell>
        </row>
        <row r="912">
          <cell r="A912" t="str">
            <v>G83013</v>
          </cell>
          <cell r="B912" t="str">
            <v>Blackheath Standard PMS</v>
          </cell>
          <cell r="C912" t="str">
            <v>NHS Greenwich CCG</v>
          </cell>
        </row>
        <row r="913">
          <cell r="A913" t="str">
            <v>G83015</v>
          </cell>
          <cell r="B913" t="str">
            <v>Eltham Palace PMS</v>
          </cell>
          <cell r="C913" t="str">
            <v>NHS Greenwich CCG</v>
          </cell>
        </row>
        <row r="914">
          <cell r="A914" t="str">
            <v>G83016</v>
          </cell>
          <cell r="B914" t="str">
            <v>Royal Arsenal Medical Centre</v>
          </cell>
          <cell r="C914" t="str">
            <v>NHS Greenwich CCG</v>
          </cell>
        </row>
        <row r="915">
          <cell r="A915" t="str">
            <v>G83017</v>
          </cell>
          <cell r="B915" t="str">
            <v>Henley Cross Medical Practice</v>
          </cell>
          <cell r="C915" t="str">
            <v>NHS Greenwich CCG</v>
          </cell>
        </row>
        <row r="916">
          <cell r="A916" t="str">
            <v>G83018</v>
          </cell>
          <cell r="B916" t="str">
            <v>Lakeside Medical Practice</v>
          </cell>
          <cell r="C916" t="str">
            <v>NHS Bexley CCG</v>
          </cell>
        </row>
        <row r="917">
          <cell r="A917" t="str">
            <v>G83019</v>
          </cell>
          <cell r="B917" t="str">
            <v>Plumstead H/C PMS</v>
          </cell>
          <cell r="C917" t="str">
            <v>NHS Greenwich CCG</v>
          </cell>
        </row>
        <row r="918">
          <cell r="A918" t="str">
            <v>G83021</v>
          </cell>
          <cell r="B918" t="str">
            <v>Vanbrugh Group Practice 2000</v>
          </cell>
          <cell r="C918" t="str">
            <v>NHS Greenwich CCG</v>
          </cell>
        </row>
        <row r="919">
          <cell r="A919" t="str">
            <v>G83022</v>
          </cell>
          <cell r="B919" t="str">
            <v>Dr V Sandrasagra's Practice</v>
          </cell>
          <cell r="C919" t="str">
            <v>NHS Greenwich CCG</v>
          </cell>
        </row>
        <row r="920">
          <cell r="A920" t="str">
            <v>G83024</v>
          </cell>
          <cell r="B920" t="str">
            <v>Ingleton Avenue Surgery</v>
          </cell>
          <cell r="C920" t="str">
            <v>NHS Bexley CCG</v>
          </cell>
        </row>
        <row r="921">
          <cell r="A921" t="str">
            <v>G83025</v>
          </cell>
          <cell r="B921" t="str">
            <v>Welling Medical Practice</v>
          </cell>
          <cell r="C921" t="str">
            <v>NHS Bexley CCG</v>
          </cell>
        </row>
        <row r="922">
          <cell r="A922" t="str">
            <v>G83026</v>
          </cell>
          <cell r="B922" t="str">
            <v>Triveni PMS</v>
          </cell>
          <cell r="C922" t="str">
            <v>NHS Greenwich CCG</v>
          </cell>
        </row>
        <row r="923">
          <cell r="A923" t="str">
            <v>G83027</v>
          </cell>
          <cell r="B923" t="str">
            <v>Sherard Road Medical Centre</v>
          </cell>
          <cell r="C923" t="str">
            <v>NHS Greenwich CCG</v>
          </cell>
        </row>
        <row r="924">
          <cell r="A924" t="str">
            <v>G83028</v>
          </cell>
          <cell r="B924" t="str">
            <v>Bexley Group Practice</v>
          </cell>
          <cell r="C924" t="str">
            <v>NHS Bexley CCG</v>
          </cell>
        </row>
        <row r="925">
          <cell r="A925" t="str">
            <v>G83029</v>
          </cell>
          <cell r="B925" t="str">
            <v>Plas Meddyg Surgery</v>
          </cell>
          <cell r="C925" t="str">
            <v>NHS Bexley CCG</v>
          </cell>
        </row>
        <row r="926">
          <cell r="A926" t="str">
            <v>G83030</v>
          </cell>
          <cell r="B926" t="str">
            <v>All Saints Medical Centre PMS</v>
          </cell>
          <cell r="C926" t="str">
            <v>NHS Greenwich CCG</v>
          </cell>
        </row>
        <row r="927">
          <cell r="A927" t="str">
            <v>G83031</v>
          </cell>
          <cell r="B927" t="str">
            <v>Abbey Wood Surgery</v>
          </cell>
          <cell r="C927" t="str">
            <v>NHS Greenwich CCG</v>
          </cell>
        </row>
        <row r="928">
          <cell r="A928" t="str">
            <v>G83033</v>
          </cell>
          <cell r="B928" t="str">
            <v>Little Heath</v>
          </cell>
          <cell r="C928" t="str">
            <v>NHS Bexley CCG</v>
          </cell>
        </row>
        <row r="929">
          <cell r="A929" t="str">
            <v>G83034</v>
          </cell>
          <cell r="B929" t="str">
            <v>Eltham Park Surgery</v>
          </cell>
          <cell r="C929" t="str">
            <v>NHS Greenwich CCG</v>
          </cell>
        </row>
        <row r="930">
          <cell r="A930" t="str">
            <v>G83037</v>
          </cell>
          <cell r="B930" t="str">
            <v>Bulbanks Medical Centre</v>
          </cell>
          <cell r="C930" t="str">
            <v>NHS Bexley CCG</v>
          </cell>
        </row>
        <row r="931">
          <cell r="A931" t="str">
            <v>G83039</v>
          </cell>
          <cell r="B931" t="str">
            <v>St. Marks PMSMedical Centre</v>
          </cell>
          <cell r="C931" t="str">
            <v>NHS Greenwich CCG</v>
          </cell>
        </row>
        <row r="932">
          <cell r="A932" t="str">
            <v>G83043</v>
          </cell>
          <cell r="B932" t="str">
            <v>The Parkside</v>
          </cell>
          <cell r="C932" t="str">
            <v>NHS Bexley CCG</v>
          </cell>
        </row>
        <row r="933">
          <cell r="A933" t="str">
            <v>G83044</v>
          </cell>
          <cell r="B933" t="str">
            <v>Fairfield PMS</v>
          </cell>
          <cell r="C933" t="str">
            <v>NHS Greenwich CCG</v>
          </cell>
        </row>
        <row r="934">
          <cell r="A934" t="str">
            <v>G83046</v>
          </cell>
          <cell r="B934" t="str">
            <v>Bursted Wood Surgery</v>
          </cell>
          <cell r="C934" t="str">
            <v>NHS Bexley CCG</v>
          </cell>
        </row>
        <row r="935">
          <cell r="A935" t="str">
            <v>G83047</v>
          </cell>
          <cell r="B935" t="str">
            <v>Station Road Surgery</v>
          </cell>
          <cell r="C935" t="str">
            <v>NHS Bexley CCG</v>
          </cell>
        </row>
        <row r="936">
          <cell r="A936" t="str">
            <v>G83049</v>
          </cell>
          <cell r="B936" t="str">
            <v>Lyndhurst Medical Practice</v>
          </cell>
          <cell r="C936" t="str">
            <v>NHS Bexley CCG</v>
          </cell>
        </row>
        <row r="937">
          <cell r="A937" t="str">
            <v>G83052</v>
          </cell>
          <cell r="B937" t="str">
            <v>Belvedere Medical Centre</v>
          </cell>
          <cell r="C937" t="str">
            <v>NHS Bexley CCG</v>
          </cell>
        </row>
        <row r="938">
          <cell r="A938" t="str">
            <v>G83053</v>
          </cell>
          <cell r="B938" t="str">
            <v>Bexley Medical Group</v>
          </cell>
          <cell r="C938" t="str">
            <v>NHS Bexley CCG</v>
          </cell>
        </row>
        <row r="939">
          <cell r="A939" t="str">
            <v>G83057</v>
          </cell>
          <cell r="B939" t="str">
            <v>Woodlands Surgery</v>
          </cell>
          <cell r="C939" t="str">
            <v>NHS Bexley CCG</v>
          </cell>
        </row>
        <row r="940">
          <cell r="A940" t="str">
            <v>G83058</v>
          </cell>
          <cell r="B940" t="str">
            <v>Primecare PMS</v>
          </cell>
          <cell r="C940" t="str">
            <v>NHS Greenwich CCG</v>
          </cell>
        </row>
        <row r="941">
          <cell r="A941" t="str">
            <v>G83060</v>
          </cell>
          <cell r="B941" t="str">
            <v>Glyndon PMSMedical Centre</v>
          </cell>
          <cell r="C941" t="str">
            <v>NHS Greenwich CCG</v>
          </cell>
        </row>
        <row r="942">
          <cell r="A942" t="str">
            <v>G83061</v>
          </cell>
          <cell r="B942" t="str">
            <v>Crook Log Surgery</v>
          </cell>
          <cell r="C942" t="str">
            <v>NHS Bexley CCG</v>
          </cell>
        </row>
        <row r="943">
          <cell r="A943" t="str">
            <v>G83062</v>
          </cell>
          <cell r="B943" t="str">
            <v>Slade Green Medical Centre</v>
          </cell>
          <cell r="C943" t="str">
            <v>NHS Bexley CCG</v>
          </cell>
        </row>
        <row r="944">
          <cell r="A944" t="str">
            <v>G83063</v>
          </cell>
          <cell r="B944" t="str">
            <v>Alderwood Road Surgery</v>
          </cell>
          <cell r="C944" t="str">
            <v>NHS Greenwich CCG</v>
          </cell>
        </row>
        <row r="945">
          <cell r="A945" t="str">
            <v>G83064</v>
          </cell>
          <cell r="B945" t="str">
            <v>Thanet Road Surgery</v>
          </cell>
          <cell r="C945" t="str">
            <v>NHS Bexley CCG</v>
          </cell>
        </row>
        <row r="946">
          <cell r="A946" t="str">
            <v>G83065</v>
          </cell>
          <cell r="B946" t="str">
            <v>Burney Street PMS</v>
          </cell>
          <cell r="C946" t="str">
            <v>NHS Greenwich CCG</v>
          </cell>
        </row>
        <row r="947">
          <cell r="A947" t="str">
            <v>G83066</v>
          </cell>
          <cell r="B947" t="str">
            <v>Sidcup Medical Centre</v>
          </cell>
          <cell r="C947" t="str">
            <v>NHS Bexley CCG</v>
          </cell>
        </row>
        <row r="948">
          <cell r="A948" t="str">
            <v>G83067</v>
          </cell>
          <cell r="B948" t="str">
            <v>Valentine Plus PMS</v>
          </cell>
          <cell r="C948" t="str">
            <v>NHS Greenwich CCG</v>
          </cell>
        </row>
        <row r="949">
          <cell r="A949" t="str">
            <v>G83068</v>
          </cell>
          <cell r="B949" t="str">
            <v>Dr NS Guram's Practice</v>
          </cell>
          <cell r="C949" t="str">
            <v>NHS Greenwich CCG</v>
          </cell>
        </row>
        <row r="950">
          <cell r="A950" t="str">
            <v>G83605</v>
          </cell>
          <cell r="B950" t="str">
            <v>Thwaites Clinic</v>
          </cell>
          <cell r="C950" t="str">
            <v>NHS Bexley CCG</v>
          </cell>
        </row>
        <row r="951">
          <cell r="A951" t="str">
            <v>G83628</v>
          </cell>
          <cell r="B951" t="str">
            <v>Dr J Lal's Practice</v>
          </cell>
          <cell r="C951" t="str">
            <v>NHS Greenwich CCG</v>
          </cell>
        </row>
        <row r="952">
          <cell r="A952" t="str">
            <v>G83630</v>
          </cell>
          <cell r="B952" t="str">
            <v>Good Health PMS</v>
          </cell>
          <cell r="C952" t="str">
            <v>NHS Bexley CCG</v>
          </cell>
        </row>
        <row r="953">
          <cell r="A953" t="str">
            <v>G83631</v>
          </cell>
          <cell r="B953" t="str">
            <v>Abbeyslade PMS</v>
          </cell>
          <cell r="C953" t="str">
            <v>NHS Greenwich CCG</v>
          </cell>
        </row>
        <row r="954">
          <cell r="A954" t="str">
            <v>G83633</v>
          </cell>
          <cell r="B954" t="str">
            <v>Conway PMS</v>
          </cell>
          <cell r="C954" t="str">
            <v>NHS Greenwich CCG</v>
          </cell>
        </row>
        <row r="955">
          <cell r="A955" t="str">
            <v>G83635</v>
          </cell>
          <cell r="B955" t="str">
            <v>Waverley PMS</v>
          </cell>
          <cell r="C955" t="str">
            <v>NHS Greenwich CCG</v>
          </cell>
        </row>
        <row r="956">
          <cell r="A956" t="str">
            <v>G83641</v>
          </cell>
          <cell r="B956" t="str">
            <v>Plumbridge Medical Centre</v>
          </cell>
          <cell r="C956" t="str">
            <v>NHS Greenwich CCG</v>
          </cell>
        </row>
        <row r="957">
          <cell r="A957" t="str">
            <v>G83642</v>
          </cell>
          <cell r="B957" t="str">
            <v>Crayford Town Surgery</v>
          </cell>
          <cell r="C957" t="str">
            <v>NHS Bexley CCG</v>
          </cell>
        </row>
        <row r="958">
          <cell r="A958" t="str">
            <v>G83647</v>
          </cell>
          <cell r="B958" t="str">
            <v>Mostafa PMS</v>
          </cell>
          <cell r="C958" t="str">
            <v>NHS Greenwich CCG</v>
          </cell>
        </row>
        <row r="959">
          <cell r="A959" t="str">
            <v>G83651</v>
          </cell>
          <cell r="B959" t="str">
            <v>Blackheath PMS</v>
          </cell>
          <cell r="C959" t="str">
            <v>NHS Greenwich CCG</v>
          </cell>
        </row>
        <row r="960">
          <cell r="A960" t="str">
            <v>G83654</v>
          </cell>
          <cell r="B960" t="str">
            <v>Bannockburn Surgery</v>
          </cell>
          <cell r="C960" t="str">
            <v>NHS Greenwich CCG</v>
          </cell>
        </row>
        <row r="961">
          <cell r="A961" t="str">
            <v>G83655</v>
          </cell>
          <cell r="B961" t="str">
            <v>Dr V Agarwal's Practice</v>
          </cell>
          <cell r="C961" t="str">
            <v>NHS Greenwich CCG</v>
          </cell>
        </row>
        <row r="962">
          <cell r="A962" t="str">
            <v>G83663</v>
          </cell>
          <cell r="B962" t="str">
            <v>Haven Corner PMS</v>
          </cell>
          <cell r="C962" t="str">
            <v>NHS Greenwich CCG</v>
          </cell>
        </row>
        <row r="963">
          <cell r="A963" t="str">
            <v>G83668</v>
          </cell>
          <cell r="B963" t="str">
            <v>Abbeyslade PMS</v>
          </cell>
          <cell r="C963" t="str">
            <v>NHS Greenwich CCG</v>
          </cell>
        </row>
        <row r="964">
          <cell r="A964" t="str">
            <v>G83672</v>
          </cell>
          <cell r="B964" t="str">
            <v>Mill Road Surgery</v>
          </cell>
          <cell r="C964" t="str">
            <v>NHS Bexley CCG</v>
          </cell>
        </row>
        <row r="965">
          <cell r="A965" t="str">
            <v>G83673</v>
          </cell>
          <cell r="B965" t="str">
            <v>Primecare PMS(Coldharbour)</v>
          </cell>
          <cell r="C965" t="str">
            <v>NHS Greenwich CCG</v>
          </cell>
        </row>
        <row r="966">
          <cell r="A966" t="str">
            <v>G83680</v>
          </cell>
          <cell r="B966" t="str">
            <v>Eltham Medical Practice</v>
          </cell>
          <cell r="C966" t="str">
            <v>NHS Greenwich CCG</v>
          </cell>
        </row>
        <row r="967">
          <cell r="A967" t="str">
            <v>G84001</v>
          </cell>
          <cell r="B967" t="str">
            <v>South View Partnership</v>
          </cell>
          <cell r="C967" t="str">
            <v>NHS Bromley CCG</v>
          </cell>
        </row>
        <row r="968">
          <cell r="A968" t="str">
            <v>G84002</v>
          </cell>
          <cell r="B968" t="str">
            <v>Dysart Surgery</v>
          </cell>
          <cell r="C968" t="str">
            <v>NHS Bromley CCG</v>
          </cell>
        </row>
        <row r="969">
          <cell r="A969" t="str">
            <v>G84003</v>
          </cell>
          <cell r="B969" t="str">
            <v>Links Medical Practice</v>
          </cell>
          <cell r="C969" t="str">
            <v>NHS Bromley CCG</v>
          </cell>
        </row>
        <row r="970">
          <cell r="A970" t="str">
            <v>G84004</v>
          </cell>
          <cell r="B970" t="str">
            <v>Stock Hill Surgery</v>
          </cell>
          <cell r="C970" t="str">
            <v>NHS Bromley CCG</v>
          </cell>
        </row>
        <row r="971">
          <cell r="A971" t="str">
            <v>G84005</v>
          </cell>
          <cell r="B971" t="str">
            <v>Derry Downs Surgery</v>
          </cell>
          <cell r="C971" t="str">
            <v>NHS Bromley CCG</v>
          </cell>
        </row>
        <row r="972">
          <cell r="A972" t="str">
            <v>G84006</v>
          </cell>
          <cell r="B972" t="str">
            <v>Summercroft Surgery</v>
          </cell>
          <cell r="C972" t="str">
            <v>NHS Bromley CCG</v>
          </cell>
        </row>
        <row r="973">
          <cell r="A973" t="str">
            <v>G84007</v>
          </cell>
          <cell r="B973" t="str">
            <v>Poverest Medical Centre</v>
          </cell>
          <cell r="C973" t="str">
            <v>NHS Bromley CCG</v>
          </cell>
        </row>
        <row r="974">
          <cell r="A974" t="str">
            <v>G84008</v>
          </cell>
          <cell r="B974" t="str">
            <v>Manor Road Surgery</v>
          </cell>
          <cell r="C974" t="str">
            <v>NHS Bromley CCG</v>
          </cell>
        </row>
        <row r="975">
          <cell r="A975" t="str">
            <v>G84009</v>
          </cell>
          <cell r="B975" t="str">
            <v>Family Surgery</v>
          </cell>
          <cell r="C975" t="str">
            <v>NHS Bromley CCG</v>
          </cell>
        </row>
        <row r="976">
          <cell r="A976" t="str">
            <v>G84010</v>
          </cell>
          <cell r="B976" t="str">
            <v>Chislehurst Medical Practice</v>
          </cell>
          <cell r="C976" t="str">
            <v>NHS Bromley CCG</v>
          </cell>
        </row>
        <row r="977">
          <cell r="A977" t="str">
            <v>G84011</v>
          </cell>
          <cell r="B977" t="str">
            <v>Eden Park Surgery</v>
          </cell>
          <cell r="C977" t="str">
            <v>NHS Bromley CCG</v>
          </cell>
        </row>
        <row r="978">
          <cell r="A978" t="str">
            <v>G84013</v>
          </cell>
          <cell r="B978" t="str">
            <v>St Mary Cray Practice</v>
          </cell>
          <cell r="C978" t="str">
            <v>NHS Bromley CCG</v>
          </cell>
        </row>
        <row r="979">
          <cell r="A979" t="str">
            <v>G84015</v>
          </cell>
          <cell r="B979" t="str">
            <v>Station Road Surgery</v>
          </cell>
          <cell r="C979" t="str">
            <v>NHS Bromley CCG</v>
          </cell>
        </row>
        <row r="980">
          <cell r="A980" t="str">
            <v>G84016</v>
          </cell>
          <cell r="B980" t="str">
            <v>London Lane Clinic</v>
          </cell>
          <cell r="C980" t="str">
            <v>NHS Bromley CCG</v>
          </cell>
        </row>
        <row r="981">
          <cell r="A981" t="str">
            <v>G84017</v>
          </cell>
          <cell r="B981" t="str">
            <v>Addington Road Surgery</v>
          </cell>
          <cell r="C981" t="str">
            <v>NHS Bromley CCG</v>
          </cell>
        </row>
        <row r="982">
          <cell r="A982" t="str">
            <v>G84018</v>
          </cell>
          <cell r="B982" t="str">
            <v>Cornerways Surgery</v>
          </cell>
          <cell r="C982" t="str">
            <v>NHS Bromley CCG</v>
          </cell>
        </row>
        <row r="983">
          <cell r="A983" t="str">
            <v>G84019</v>
          </cell>
          <cell r="B983" t="str">
            <v>Broomwood Surgery</v>
          </cell>
          <cell r="C983" t="str">
            <v>NHS Bromley CCG</v>
          </cell>
        </row>
        <row r="984">
          <cell r="A984" t="str">
            <v>G84020</v>
          </cell>
          <cell r="B984" t="str">
            <v>Chelsfield Surgery</v>
          </cell>
          <cell r="C984" t="str">
            <v>NHS Bromley CCG</v>
          </cell>
        </row>
        <row r="985">
          <cell r="A985" t="str">
            <v>G84021</v>
          </cell>
          <cell r="B985" t="str">
            <v>Charterhouse Surgery</v>
          </cell>
          <cell r="C985" t="str">
            <v>NHS Bromley CCG</v>
          </cell>
        </row>
        <row r="986">
          <cell r="A986" t="str">
            <v>G84022</v>
          </cell>
          <cell r="B986" t="str">
            <v>Trinity Medical Centre</v>
          </cell>
          <cell r="C986" t="str">
            <v>NHS Bromley CCG</v>
          </cell>
        </row>
        <row r="987">
          <cell r="A987" t="str">
            <v>G84023</v>
          </cell>
          <cell r="B987" t="str">
            <v>Southborough Lane Surgery</v>
          </cell>
          <cell r="C987" t="str">
            <v>NHS Bromley CCG</v>
          </cell>
        </row>
        <row r="988">
          <cell r="A988" t="str">
            <v>G84024</v>
          </cell>
          <cell r="B988" t="str">
            <v>Bromley Common Practice</v>
          </cell>
          <cell r="C988" t="str">
            <v>NHS Bromley CCG</v>
          </cell>
        </row>
        <row r="989">
          <cell r="A989" t="str">
            <v>G84025</v>
          </cell>
          <cell r="B989" t="str">
            <v>Park Group Practice</v>
          </cell>
          <cell r="C989" t="str">
            <v>NHS Bromley CCG</v>
          </cell>
        </row>
        <row r="990">
          <cell r="A990" t="str">
            <v>G84027</v>
          </cell>
          <cell r="B990" t="str">
            <v>Elm House Surgery</v>
          </cell>
          <cell r="C990" t="str">
            <v>NHS Bromley CCG</v>
          </cell>
        </row>
        <row r="991">
          <cell r="A991" t="str">
            <v>G84028</v>
          </cell>
          <cell r="B991" t="str">
            <v>St James' Practice</v>
          </cell>
          <cell r="C991" t="str">
            <v>NHS Bromley CCG</v>
          </cell>
        </row>
        <row r="992">
          <cell r="A992" t="str">
            <v>G84029</v>
          </cell>
          <cell r="B992" t="str">
            <v>Robin Hood Surgery</v>
          </cell>
          <cell r="C992" t="str">
            <v>NHS Bromley CCG</v>
          </cell>
        </row>
        <row r="993">
          <cell r="A993" t="str">
            <v>G84032</v>
          </cell>
          <cell r="B993" t="str">
            <v xml:space="preserve">Knoll Medical </v>
          </cell>
          <cell r="C993" t="str">
            <v>NHS Bromley CCG</v>
          </cell>
        </row>
        <row r="994">
          <cell r="A994" t="str">
            <v>G84033</v>
          </cell>
          <cell r="B994" t="str">
            <v>Pickhurst Surgery</v>
          </cell>
          <cell r="C994" t="str">
            <v>NHS Bromley CCG</v>
          </cell>
        </row>
        <row r="995">
          <cell r="A995" t="str">
            <v>G84035</v>
          </cell>
          <cell r="B995" t="str">
            <v>Tudor Way Surgery</v>
          </cell>
          <cell r="C995" t="str">
            <v>NHS Bromley CCG</v>
          </cell>
        </row>
        <row r="996">
          <cell r="A996" t="str">
            <v>G84039</v>
          </cell>
          <cell r="B996" t="str">
            <v>Norheads Lane Surgery</v>
          </cell>
          <cell r="C996" t="str">
            <v>NHS Bromley CCG</v>
          </cell>
        </row>
        <row r="997">
          <cell r="A997" t="str">
            <v>G84040</v>
          </cell>
          <cell r="B997" t="str">
            <v>Ballater Surgery</v>
          </cell>
          <cell r="C997" t="str">
            <v>NHS Bromley CCG</v>
          </cell>
        </row>
        <row r="998">
          <cell r="A998" t="str">
            <v>G84041</v>
          </cell>
          <cell r="B998" t="str">
            <v>Gillmans Road Surgery</v>
          </cell>
          <cell r="C998" t="str">
            <v>NHS Bromley CCG</v>
          </cell>
        </row>
        <row r="999">
          <cell r="A999" t="str">
            <v>G84604</v>
          </cell>
          <cell r="B999" t="str">
            <v>Highland Road Surgery</v>
          </cell>
          <cell r="C999" t="str">
            <v>NHS Bromley CCG</v>
          </cell>
        </row>
        <row r="1000">
          <cell r="A1000" t="str">
            <v>G84607</v>
          </cell>
          <cell r="B1000" t="str">
            <v>Wickham Park Surgery</v>
          </cell>
          <cell r="C1000" t="str">
            <v>NHS Bromley CCG</v>
          </cell>
        </row>
        <row r="1001">
          <cell r="A1001" t="str">
            <v>G84609</v>
          </cell>
          <cell r="B1001" t="str">
            <v>Bank House Surgery</v>
          </cell>
          <cell r="C1001" t="str">
            <v>NHS Bromley CCG</v>
          </cell>
        </row>
        <row r="1002">
          <cell r="A1002" t="str">
            <v>G84621</v>
          </cell>
          <cell r="B1002" t="str">
            <v>Whitehouse Surgery</v>
          </cell>
          <cell r="C1002" t="str">
            <v>NHS Bromley CCG</v>
          </cell>
        </row>
        <row r="1003">
          <cell r="A1003" t="str">
            <v>G84624</v>
          </cell>
          <cell r="B1003" t="str">
            <v>Anerley Surgery</v>
          </cell>
          <cell r="C1003" t="str">
            <v>NHS Bromley CCG</v>
          </cell>
        </row>
        <row r="1004">
          <cell r="A1004" t="str">
            <v>G84625</v>
          </cell>
          <cell r="B1004" t="str">
            <v>Oakfield Surgery</v>
          </cell>
          <cell r="C1004" t="str">
            <v>NHS Bromley CCG</v>
          </cell>
        </row>
        <row r="1005">
          <cell r="A1005" t="str">
            <v>G84627</v>
          </cell>
          <cell r="B1005" t="str">
            <v>Green Street Green Med Ct</v>
          </cell>
          <cell r="C1005" t="str">
            <v>NHS Bromley CCG</v>
          </cell>
        </row>
        <row r="1006">
          <cell r="A1006" t="str">
            <v>G84628</v>
          </cell>
          <cell r="B1006" t="str">
            <v>Cross Hall Surgery</v>
          </cell>
          <cell r="C1006" t="str">
            <v>NHS Bromley CCG</v>
          </cell>
        </row>
        <row r="1007">
          <cell r="A1007" t="str">
            <v>G84629</v>
          </cell>
          <cell r="B1007" t="str">
            <v>Sundridge Medical Centre</v>
          </cell>
          <cell r="C1007" t="str">
            <v>NHS Bromley CCG</v>
          </cell>
        </row>
        <row r="1008">
          <cell r="A1008" t="str">
            <v>G84630</v>
          </cell>
          <cell r="B1008" t="str">
            <v>The Crescent Surgery</v>
          </cell>
          <cell r="C1008" t="str">
            <v>NHS Bromley CCG</v>
          </cell>
        </row>
        <row r="1009">
          <cell r="A1009" t="str">
            <v>G85001</v>
          </cell>
          <cell r="B1009" t="str">
            <v>Forest Hill Group Practice</v>
          </cell>
          <cell r="C1009" t="str">
            <v>NHS Southwark CCG</v>
          </cell>
        </row>
        <row r="1010">
          <cell r="A1010" t="str">
            <v>G85002</v>
          </cell>
          <cell r="B1010" t="str">
            <v>Streatham High Practice</v>
          </cell>
          <cell r="C1010" t="str">
            <v>NHS Lambeth CCG</v>
          </cell>
        </row>
        <row r="1011">
          <cell r="A1011" t="str">
            <v>G85003</v>
          </cell>
          <cell r="B1011" t="str">
            <v>Belmont Hill Surgery</v>
          </cell>
          <cell r="C1011" t="str">
            <v>NHS Lewisham CCG</v>
          </cell>
        </row>
        <row r="1012">
          <cell r="A1012" t="str">
            <v>G85004</v>
          </cell>
          <cell r="B1012" t="str">
            <v>The Jenner Practice</v>
          </cell>
          <cell r="C1012" t="str">
            <v>NHS Lewisham CCG</v>
          </cell>
        </row>
        <row r="1013">
          <cell r="A1013" t="str">
            <v>G85005</v>
          </cell>
          <cell r="B1013" t="str">
            <v>South Lewisham Group Practice</v>
          </cell>
          <cell r="C1013" t="str">
            <v>NHS Lewisham CCG</v>
          </cell>
        </row>
        <row r="1014">
          <cell r="A1014" t="str">
            <v>G85006</v>
          </cell>
          <cell r="B1014" t="str">
            <v>Dr I Salau's Practice</v>
          </cell>
          <cell r="C1014" t="str">
            <v>NHS Southwark CCG</v>
          </cell>
        </row>
        <row r="1015">
          <cell r="A1015" t="str">
            <v>G85008</v>
          </cell>
          <cell r="B1015" t="str">
            <v>Dr S Shri-Krishnapalasuriyar's Prac</v>
          </cell>
          <cell r="C1015" t="str">
            <v>NHS Lewisham CCG</v>
          </cell>
        </row>
        <row r="1016">
          <cell r="A1016" t="str">
            <v>G85009</v>
          </cell>
          <cell r="B1016" t="str">
            <v>St James Church Surgery</v>
          </cell>
          <cell r="C1016" t="str">
            <v>NHS Southwark CCG</v>
          </cell>
        </row>
        <row r="1017">
          <cell r="A1017" t="str">
            <v>G85010</v>
          </cell>
          <cell r="B1017" t="str">
            <v>Dr Sheila Santamaria</v>
          </cell>
          <cell r="C1017" t="str">
            <v>NHS Lambeth CCG</v>
          </cell>
        </row>
        <row r="1018">
          <cell r="A1018" t="str">
            <v>G85011</v>
          </cell>
          <cell r="B1018" t="str">
            <v>Clapham Family Practice</v>
          </cell>
          <cell r="C1018" t="str">
            <v>NHS Lambeth CCG</v>
          </cell>
        </row>
        <row r="1019">
          <cell r="A1019" t="str">
            <v>G85012</v>
          </cell>
          <cell r="B1019" t="str">
            <v>Aylesbury Partnership</v>
          </cell>
          <cell r="C1019" t="str">
            <v>NHS Southwark CCG</v>
          </cell>
        </row>
        <row r="1020">
          <cell r="A1020" t="str">
            <v>G85013</v>
          </cell>
          <cell r="B1020" t="str">
            <v>Dr RS Durston's Practice</v>
          </cell>
          <cell r="C1020" t="str">
            <v>NHS Southwark CCG</v>
          </cell>
        </row>
        <row r="1021">
          <cell r="A1021" t="str">
            <v>G85014</v>
          </cell>
          <cell r="B1021" t="str">
            <v>Streatham Common Group Practice</v>
          </cell>
          <cell r="C1021" t="str">
            <v>NHS Lambeth CCG</v>
          </cell>
        </row>
        <row r="1022">
          <cell r="A1022" t="str">
            <v>G85015</v>
          </cell>
          <cell r="B1022" t="str">
            <v>The QRP Surgery</v>
          </cell>
          <cell r="C1022" t="str">
            <v>NHS Lewisham CCG</v>
          </cell>
        </row>
        <row r="1023">
          <cell r="A1023" t="str">
            <v>G85016</v>
          </cell>
          <cell r="B1023" t="str">
            <v>Herne Hill Group Practice</v>
          </cell>
          <cell r="C1023" t="str">
            <v>NHS Lambeth CCG</v>
          </cell>
        </row>
        <row r="1024">
          <cell r="A1024" t="str">
            <v>G85019</v>
          </cell>
          <cell r="B1024" t="str">
            <v>Trafalgar Surgery</v>
          </cell>
          <cell r="C1024" t="str">
            <v>NHS Southwark CCG</v>
          </cell>
        </row>
        <row r="1025">
          <cell r="A1025" t="str">
            <v>G85020</v>
          </cell>
          <cell r="B1025" t="str">
            <v>Dr AK Jain's Practice</v>
          </cell>
          <cell r="C1025" t="str">
            <v>NHS Lewisham CCG</v>
          </cell>
        </row>
        <row r="1026">
          <cell r="A1026" t="str">
            <v>G85021</v>
          </cell>
          <cell r="B1026" t="str">
            <v>Dr Masterton &amp; Partners</v>
          </cell>
          <cell r="C1026" t="str">
            <v>NHS Lambeth CCG</v>
          </cell>
        </row>
        <row r="1027">
          <cell r="A1027" t="str">
            <v>G85022</v>
          </cell>
          <cell r="B1027" t="str">
            <v>Crown Dale Medical Centre</v>
          </cell>
          <cell r="C1027" t="str">
            <v>NHS Lambeth CCG</v>
          </cell>
        </row>
        <row r="1028">
          <cell r="A1028" t="str">
            <v>G85023</v>
          </cell>
          <cell r="B1028" t="str">
            <v>Lewisham Medical Centre</v>
          </cell>
          <cell r="C1028" t="str">
            <v>NHS Lewisham CCG</v>
          </cell>
        </row>
        <row r="1029">
          <cell r="A1029" t="str">
            <v>G85024</v>
          </cell>
          <cell r="B1029" t="str">
            <v>Sydenham Green Group Practice</v>
          </cell>
          <cell r="C1029" t="str">
            <v>NHS Lewisham CCG</v>
          </cell>
        </row>
        <row r="1030">
          <cell r="A1030" t="str">
            <v>G85025</v>
          </cell>
          <cell r="B1030" t="str">
            <v>Brixton Hill Group Practice</v>
          </cell>
          <cell r="C1030" t="str">
            <v>NHS Lambeth CCG</v>
          </cell>
        </row>
        <row r="1031">
          <cell r="A1031" t="str">
            <v>G85026</v>
          </cell>
          <cell r="B1031" t="str">
            <v>Clifton Rise Family Practice</v>
          </cell>
          <cell r="C1031" t="str">
            <v>NHS Lewisham CCG</v>
          </cell>
        </row>
        <row r="1032">
          <cell r="A1032" t="str">
            <v>G85027</v>
          </cell>
          <cell r="B1032" t="str">
            <v>Burnt Ash Surgery</v>
          </cell>
          <cell r="C1032" t="str">
            <v>NHS Lewisham CCG</v>
          </cell>
        </row>
        <row r="1033">
          <cell r="A1033" t="str">
            <v>G85028</v>
          </cell>
          <cell r="B1033" t="str">
            <v>Stockwell Group Practice</v>
          </cell>
          <cell r="C1033" t="str">
            <v>NHS Lambeth CCG</v>
          </cell>
        </row>
        <row r="1034">
          <cell r="A1034" t="str">
            <v>G85029</v>
          </cell>
          <cell r="B1034" t="str">
            <v>Falmouth Road Group Practice</v>
          </cell>
          <cell r="C1034" t="str">
            <v>NHS Southwark CCG</v>
          </cell>
        </row>
        <row r="1035">
          <cell r="A1035" t="str">
            <v>G85030</v>
          </cell>
          <cell r="B1035" t="str">
            <v>Concordia Parkside</v>
          </cell>
          <cell r="C1035" t="str">
            <v>NHS Southwark CCG</v>
          </cell>
        </row>
        <row r="1036">
          <cell r="A1036" t="str">
            <v>G85031</v>
          </cell>
          <cell r="B1036" t="str">
            <v>DMC Chadwick Road</v>
          </cell>
          <cell r="C1036" t="str">
            <v>NHS Southwark CCG</v>
          </cell>
        </row>
        <row r="1037">
          <cell r="A1037" t="str">
            <v>G85032</v>
          </cell>
          <cell r="B1037" t="str">
            <v>Torridon Road Medical Practice</v>
          </cell>
          <cell r="C1037" t="str">
            <v>NHS Lewisham CCG</v>
          </cell>
        </row>
        <row r="1038">
          <cell r="A1038" t="str">
            <v>G85034</v>
          </cell>
          <cell r="B1038" t="str">
            <v>Princess Street Group Practice</v>
          </cell>
          <cell r="C1038" t="str">
            <v>NHS Southwark CCG</v>
          </cell>
        </row>
        <row r="1039">
          <cell r="A1039" t="str">
            <v>G85035</v>
          </cell>
          <cell r="B1039" t="str">
            <v>Morden Hill Surgery</v>
          </cell>
          <cell r="C1039" t="str">
            <v>NHS Lewisham CCG</v>
          </cell>
        </row>
        <row r="1040">
          <cell r="A1040" t="str">
            <v>G85036</v>
          </cell>
          <cell r="B1040" t="str">
            <v>Baring Road Medical Centre</v>
          </cell>
          <cell r="C1040" t="str">
            <v>NHS Lewisham CCG</v>
          </cell>
        </row>
        <row r="1041">
          <cell r="A1041" t="str">
            <v>G85038</v>
          </cell>
          <cell r="B1041" t="str">
            <v>St John's Medical Centre</v>
          </cell>
          <cell r="C1041" t="str">
            <v>NHS Lewisham CCG</v>
          </cell>
        </row>
        <row r="1042">
          <cell r="A1042" t="str">
            <v>G85039</v>
          </cell>
          <cell r="B1042" t="str">
            <v>Paxton Green Group Practice</v>
          </cell>
          <cell r="C1042" t="str">
            <v>NHS Lambeth CCG</v>
          </cell>
        </row>
        <row r="1043">
          <cell r="A1043" t="str">
            <v>G85040</v>
          </cell>
          <cell r="B1043" t="str">
            <v>Queens Rd Partnership</v>
          </cell>
          <cell r="C1043" t="str">
            <v>NHS Southwark CCG</v>
          </cell>
        </row>
        <row r="1044">
          <cell r="A1044" t="str">
            <v>G85041</v>
          </cell>
          <cell r="B1044" t="str">
            <v>Palace Road Surgery</v>
          </cell>
          <cell r="C1044" t="str">
            <v>NHS Lambeth CCG</v>
          </cell>
        </row>
        <row r="1045">
          <cell r="A1045" t="str">
            <v>G85042</v>
          </cell>
          <cell r="B1045" t="str">
            <v>Dr Aan Virji's Practice</v>
          </cell>
          <cell r="C1045" t="str">
            <v>NHS Southwark CCG</v>
          </cell>
        </row>
        <row r="1046">
          <cell r="A1046" t="str">
            <v>G85044</v>
          </cell>
          <cell r="B1046" t="str">
            <v>Valley Road Surgery</v>
          </cell>
          <cell r="C1046" t="str">
            <v>NHS Lambeth CCG</v>
          </cell>
        </row>
        <row r="1047">
          <cell r="A1047" t="str">
            <v>G85045</v>
          </cell>
          <cell r="B1047" t="str">
            <v>Hetherington Group Practice</v>
          </cell>
          <cell r="C1047" t="str">
            <v>NHS Lambeth CCG</v>
          </cell>
        </row>
        <row r="1048">
          <cell r="A1048" t="str">
            <v>G85046</v>
          </cell>
          <cell r="B1048" t="str">
            <v>Dr Thompson's Surgery</v>
          </cell>
          <cell r="C1048" t="str">
            <v>NHS Lewisham CCG</v>
          </cell>
        </row>
        <row r="1049">
          <cell r="A1049" t="str">
            <v>G85047</v>
          </cell>
          <cell r="B1049" t="str">
            <v>The Knights Hill Surgery</v>
          </cell>
          <cell r="C1049" t="str">
            <v>NHS Lambeth CCG</v>
          </cell>
        </row>
        <row r="1050">
          <cell r="A1050" t="str">
            <v>G85048</v>
          </cell>
          <cell r="B1050" t="str">
            <v>The Brockley Road Surgery</v>
          </cell>
          <cell r="C1050" t="str">
            <v>NHS Lewisham CCG</v>
          </cell>
        </row>
        <row r="1051">
          <cell r="A1051" t="str">
            <v>G85051</v>
          </cell>
          <cell r="B1051" t="str">
            <v>Elm Lodge Surgery</v>
          </cell>
          <cell r="C1051" t="str">
            <v>NHS Southwark CCG</v>
          </cell>
        </row>
        <row r="1052">
          <cell r="A1052" t="str">
            <v>G85052</v>
          </cell>
          <cell r="B1052" t="str">
            <v>Old Kent Road Surgery</v>
          </cell>
          <cell r="C1052" t="str">
            <v>NHS Southwark CCG</v>
          </cell>
        </row>
        <row r="1053">
          <cell r="A1053" t="str">
            <v>G85053</v>
          </cell>
          <cell r="B1053" t="str">
            <v>Hurley Clinic</v>
          </cell>
          <cell r="C1053" t="str">
            <v>NHS Lambeth CCG</v>
          </cell>
        </row>
        <row r="1054">
          <cell r="A1054" t="str">
            <v>G85054</v>
          </cell>
          <cell r="B1054" t="str">
            <v>Lambeth Walk Group Practice</v>
          </cell>
          <cell r="C1054" t="str">
            <v>NHS Lambeth CCG</v>
          </cell>
        </row>
        <row r="1055">
          <cell r="A1055" t="str">
            <v>G85055</v>
          </cell>
          <cell r="B1055" t="str">
            <v>Hilly Fields Medical Centre</v>
          </cell>
          <cell r="C1055" t="str">
            <v>NHS Lewisham CCG</v>
          </cell>
        </row>
        <row r="1056">
          <cell r="A1056" t="str">
            <v>G85057</v>
          </cell>
          <cell r="B1056" t="str">
            <v xml:space="preserve">The Downham Clinic </v>
          </cell>
          <cell r="C1056" t="str">
            <v>NHS Lewisham CCG</v>
          </cell>
        </row>
        <row r="1057">
          <cell r="A1057" t="str">
            <v>G85061</v>
          </cell>
          <cell r="B1057" t="str">
            <v>Woolstone Medical Centre</v>
          </cell>
          <cell r="C1057" t="str">
            <v>NHS Lewisham CCG</v>
          </cell>
        </row>
        <row r="1058">
          <cell r="A1058" t="str">
            <v>G85073</v>
          </cell>
          <cell r="B1058" t="str">
            <v>Drs Patel &amp; Cresswell</v>
          </cell>
          <cell r="C1058" t="str">
            <v>NHS Lambeth CCG</v>
          </cell>
        </row>
        <row r="1059">
          <cell r="A1059" t="str">
            <v>G85076</v>
          </cell>
          <cell r="B1059" t="str">
            <v>New Cross Health Centre</v>
          </cell>
          <cell r="C1059" t="str">
            <v>NHS Lewisham CCG</v>
          </cell>
        </row>
        <row r="1060">
          <cell r="A1060" t="str">
            <v>G85081</v>
          </cell>
          <cell r="B1060" t="str">
            <v>Dr PGV Morant's Practice</v>
          </cell>
          <cell r="C1060" t="str">
            <v>NHS Lewisham CCG</v>
          </cell>
        </row>
        <row r="1061">
          <cell r="A1061" t="str">
            <v>G85082</v>
          </cell>
          <cell r="B1061" t="str">
            <v>Dr RHK Sinha's Practice</v>
          </cell>
          <cell r="C1061" t="str">
            <v>NHS Southwark CCG</v>
          </cell>
        </row>
        <row r="1062">
          <cell r="A1062" t="str">
            <v>G85083</v>
          </cell>
          <cell r="B1062" t="str">
            <v>Sandmere Road Practice</v>
          </cell>
          <cell r="C1062" t="str">
            <v>NHS Lambeth CCG</v>
          </cell>
        </row>
        <row r="1063">
          <cell r="A1063" t="str">
            <v>G85084</v>
          </cell>
          <cell r="B1063" t="str">
            <v>Penrose Surgery</v>
          </cell>
          <cell r="C1063" t="str">
            <v>NHS Southwark CCG</v>
          </cell>
        </row>
        <row r="1064">
          <cell r="A1064" t="str">
            <v>G85085</v>
          </cell>
          <cell r="B1064" t="str">
            <v>Grove Medical Centre</v>
          </cell>
          <cell r="C1064" t="str">
            <v>NHS Lewisham CCG</v>
          </cell>
        </row>
        <row r="1065">
          <cell r="A1065" t="str">
            <v>G85086</v>
          </cell>
          <cell r="B1065" t="str">
            <v>The South Lambeth Rd Practice</v>
          </cell>
          <cell r="C1065" t="str">
            <v>NHS Lambeth CCG</v>
          </cell>
        </row>
        <row r="1066">
          <cell r="A1066" t="str">
            <v>G85087</v>
          </cell>
          <cell r="B1066" t="str">
            <v>Silverlock AT Medics</v>
          </cell>
          <cell r="C1066" t="str">
            <v>NHS Southwark CCG</v>
          </cell>
        </row>
        <row r="1067">
          <cell r="A1067" t="str">
            <v>G85088</v>
          </cell>
          <cell r="B1067" t="str">
            <v>Brixton Water Lane Practice</v>
          </cell>
          <cell r="C1067" t="str">
            <v>NHS Lambeth CCG</v>
          </cell>
        </row>
        <row r="1068">
          <cell r="A1068" t="str">
            <v>G85089</v>
          </cell>
          <cell r="B1068" t="str">
            <v>Honor Oak Group Practice</v>
          </cell>
          <cell r="C1068" t="str">
            <v>NHS Lewisham CCG</v>
          </cell>
        </row>
        <row r="1069">
          <cell r="A1069" t="str">
            <v>G85091</v>
          </cell>
          <cell r="B1069" t="str">
            <v>Dr H Dewji's Practice</v>
          </cell>
          <cell r="C1069" t="str">
            <v>NHS Southwark CCG</v>
          </cell>
        </row>
        <row r="1070">
          <cell r="A1070" t="str">
            <v>G85094</v>
          </cell>
          <cell r="B1070" t="str">
            <v>Bermondsey &amp; Lansdowne Medical Mission</v>
          </cell>
          <cell r="C1070" t="str">
            <v>NHS Southwark CCG</v>
          </cell>
        </row>
        <row r="1071">
          <cell r="A1071" t="str">
            <v>G85095</v>
          </cell>
          <cell r="B1071" t="str">
            <v>Manor Place Surgery</v>
          </cell>
          <cell r="C1071" t="str">
            <v>NHS Southwark CCG</v>
          </cell>
        </row>
        <row r="1072">
          <cell r="A1072" t="str">
            <v>G85096</v>
          </cell>
          <cell r="B1072" t="str">
            <v>The Vale Surgery</v>
          </cell>
          <cell r="C1072" t="str">
            <v>NHS Lambeth CCG</v>
          </cell>
        </row>
        <row r="1073">
          <cell r="A1073" t="str">
            <v>G85097</v>
          </cell>
          <cell r="B1073" t="str">
            <v>The Grange Road Practice</v>
          </cell>
          <cell r="C1073" t="str">
            <v>NHS Southwark CCG</v>
          </cell>
        </row>
        <row r="1074">
          <cell r="A1074" t="str">
            <v>G85099</v>
          </cell>
          <cell r="B1074" t="str">
            <v>Winlaton Surgery</v>
          </cell>
          <cell r="C1074" t="str">
            <v>NHS Lewisham CCG</v>
          </cell>
        </row>
        <row r="1075">
          <cell r="A1075" t="str">
            <v>G85100</v>
          </cell>
          <cell r="B1075" t="str">
            <v>Beckett House Practice</v>
          </cell>
          <cell r="C1075" t="str">
            <v>NHS Lambeth CCG</v>
          </cell>
        </row>
        <row r="1076">
          <cell r="A1076" t="str">
            <v>G85102</v>
          </cell>
          <cell r="B1076" t="str">
            <v>The Vauxhall Surgery</v>
          </cell>
          <cell r="C1076" t="str">
            <v>NHS Lambeth CCG</v>
          </cell>
        </row>
        <row r="1077">
          <cell r="A1077" t="str">
            <v>G85104</v>
          </cell>
          <cell r="B1077" t="str">
            <v>Moorside Clinic (ICO Group)</v>
          </cell>
          <cell r="C1077" t="str">
            <v>NHS Lewisham CCG</v>
          </cell>
        </row>
        <row r="1078">
          <cell r="A1078" t="str">
            <v>G85105</v>
          </cell>
          <cell r="B1078" t="str">
            <v>Dr R Berman's Practice</v>
          </cell>
          <cell r="C1078" t="str">
            <v>NHS Lewisham CCG</v>
          </cell>
        </row>
        <row r="1079">
          <cell r="A1079" t="str">
            <v>G85106</v>
          </cell>
          <cell r="B1079" t="str">
            <v>Dr KK Misra's Practice</v>
          </cell>
          <cell r="C1079" t="str">
            <v>NHS Southwark CCG</v>
          </cell>
        </row>
        <row r="1080">
          <cell r="A1080" t="str">
            <v>G85109</v>
          </cell>
          <cell r="B1080" t="str">
            <v>Clapham Park Group Practice</v>
          </cell>
          <cell r="C1080" t="str">
            <v>NHS Lambeth CCG</v>
          </cell>
        </row>
        <row r="1081">
          <cell r="A1081" t="str">
            <v>G85112</v>
          </cell>
          <cell r="B1081" t="str">
            <v>The Hambleden Clinic</v>
          </cell>
          <cell r="C1081" t="str">
            <v>NHS Southwark CCG</v>
          </cell>
        </row>
        <row r="1082">
          <cell r="A1082" t="str">
            <v>G85113</v>
          </cell>
          <cell r="B1082" t="str">
            <v>Norwood Surgery</v>
          </cell>
          <cell r="C1082" t="str">
            <v>NHS Lambeth CCG</v>
          </cell>
        </row>
        <row r="1083">
          <cell r="A1083" t="str">
            <v>G85114</v>
          </cell>
          <cell r="B1083" t="str">
            <v>Wells Park Practice</v>
          </cell>
          <cell r="C1083" t="str">
            <v>NHS Lewisham CCG</v>
          </cell>
        </row>
        <row r="1084">
          <cell r="A1084" t="str">
            <v>G85118</v>
          </cell>
          <cell r="B1084" t="str">
            <v>Hurley At Streatham Place Surgery</v>
          </cell>
          <cell r="C1084" t="str">
            <v>NHS Lambeth CCG</v>
          </cell>
        </row>
        <row r="1085">
          <cell r="A1085" t="str">
            <v>G85119</v>
          </cell>
          <cell r="B1085" t="str">
            <v>Sternhall Lane Surgery</v>
          </cell>
          <cell r="C1085" t="str">
            <v>NHS Southwark CCG</v>
          </cell>
        </row>
        <row r="1086">
          <cell r="A1086" t="str">
            <v>G85120</v>
          </cell>
          <cell r="B1086" t="str">
            <v>Triangle Group Practice</v>
          </cell>
          <cell r="C1086" t="str">
            <v>NHS Lewisham CCG</v>
          </cell>
        </row>
        <row r="1087">
          <cell r="A1087" t="str">
            <v>G85121</v>
          </cell>
          <cell r="B1087" t="str">
            <v>AT Parkview Surgery</v>
          </cell>
          <cell r="C1087" t="str">
            <v>NHS Lewisham CCG</v>
          </cell>
        </row>
        <row r="1088">
          <cell r="A1088" t="str">
            <v>G85123</v>
          </cell>
          <cell r="B1088" t="str">
            <v>Binfield Road Surgery</v>
          </cell>
          <cell r="C1088" t="str">
            <v>NHS Lambeth CCG</v>
          </cell>
        </row>
        <row r="1089">
          <cell r="A1089" t="str">
            <v>G85124</v>
          </cell>
          <cell r="B1089" t="str">
            <v>Bellingham Green</v>
          </cell>
          <cell r="C1089" t="str">
            <v>NHS Lewisham CCG</v>
          </cell>
        </row>
        <row r="1090">
          <cell r="A1090" t="str">
            <v>G85125</v>
          </cell>
          <cell r="B1090" t="str">
            <v>Dr JN Bhatt's Practice</v>
          </cell>
          <cell r="C1090" t="str">
            <v>NHS Southwark CCG</v>
          </cell>
        </row>
        <row r="1091">
          <cell r="A1091" t="str">
            <v>G85127</v>
          </cell>
          <cell r="B1091" t="str">
            <v>The Corner Surgery</v>
          </cell>
          <cell r="C1091" t="str">
            <v>NHS Lambeth CCG</v>
          </cell>
        </row>
        <row r="1092">
          <cell r="A1092" t="str">
            <v>G85129</v>
          </cell>
          <cell r="B1092" t="str">
            <v>The Deerbrook Surgery</v>
          </cell>
          <cell r="C1092" t="str">
            <v>NHS Lambeth CCG</v>
          </cell>
        </row>
        <row r="1093">
          <cell r="A1093" t="str">
            <v>G85130</v>
          </cell>
          <cell r="B1093" t="str">
            <v>Mawbey Group Practice</v>
          </cell>
          <cell r="C1093" t="str">
            <v>NHS Lambeth CCG</v>
          </cell>
        </row>
        <row r="1094">
          <cell r="A1094" t="str">
            <v>G85132</v>
          </cell>
          <cell r="B1094" t="str">
            <v>Melbourne Grove</v>
          </cell>
          <cell r="C1094" t="str">
            <v>NHS Southwark CCG</v>
          </cell>
        </row>
        <row r="1095">
          <cell r="A1095" t="str">
            <v>G85133</v>
          </cell>
          <cell r="B1095" t="str">
            <v>The Tulse Hill Practice</v>
          </cell>
          <cell r="C1095" t="str">
            <v>NHS Lambeth CCG</v>
          </cell>
        </row>
        <row r="1096">
          <cell r="A1096" t="str">
            <v>G85134</v>
          </cell>
          <cell r="B1096" t="str">
            <v>Dr P Arumugaraasah's Practice</v>
          </cell>
          <cell r="C1096" t="str">
            <v>NHS Southwark CCG</v>
          </cell>
        </row>
        <row r="1097">
          <cell r="A1097" t="str">
            <v>G85135</v>
          </cell>
          <cell r="B1097" t="str">
            <v>Iveagh Surgery</v>
          </cell>
          <cell r="C1097" t="str">
            <v>NHS Lambeth CCG</v>
          </cell>
        </row>
        <row r="1098">
          <cell r="A1098" t="str">
            <v>G85136</v>
          </cell>
          <cell r="B1098" t="str">
            <v>Waterloo Health Centre</v>
          </cell>
          <cell r="C1098" t="str">
            <v>NHS Lambeth CCG</v>
          </cell>
        </row>
        <row r="1099">
          <cell r="A1099" t="str">
            <v>G85137</v>
          </cell>
          <cell r="B1099" t="str">
            <v>Brockwell Park Surgery</v>
          </cell>
          <cell r="C1099" t="str">
            <v>NHS Lambeth CCG</v>
          </cell>
        </row>
        <row r="1100">
          <cell r="A1100" t="str">
            <v>G85138</v>
          </cell>
          <cell r="B1100" t="str">
            <v>Albion Street Group Practice</v>
          </cell>
          <cell r="C1100" t="str">
            <v>NHS Southwark CCG</v>
          </cell>
        </row>
        <row r="1101">
          <cell r="A1101" t="str">
            <v>G85623</v>
          </cell>
          <cell r="B1101" t="str">
            <v>Bermondsey Spa Medical Centre</v>
          </cell>
          <cell r="C1101" t="str">
            <v>NHS Southwark CCG</v>
          </cell>
        </row>
        <row r="1102">
          <cell r="A1102" t="str">
            <v>G85632</v>
          </cell>
          <cell r="B1102" t="str">
            <v>The Villa Street Medical Centre</v>
          </cell>
          <cell r="C1102" t="str">
            <v>NHS Southwark CCG</v>
          </cell>
        </row>
        <row r="1103">
          <cell r="A1103" t="str">
            <v>G85633</v>
          </cell>
          <cell r="B1103" t="str">
            <v>Rushey Green GP</v>
          </cell>
          <cell r="C1103" t="str">
            <v>NHS Lewisham CCG</v>
          </cell>
        </row>
        <row r="1104">
          <cell r="A1104" t="str">
            <v>G85642</v>
          </cell>
          <cell r="B1104" t="str">
            <v>Dr SS Chudha's Practice</v>
          </cell>
          <cell r="C1104" t="str">
            <v>NHS Southwark CCG</v>
          </cell>
        </row>
        <row r="1105">
          <cell r="A1105" t="str">
            <v>G85644</v>
          </cell>
          <cell r="B1105" t="str">
            <v>The Gardens Surgery</v>
          </cell>
          <cell r="C1105" t="str">
            <v>NHS Southwark CCG</v>
          </cell>
        </row>
        <row r="1106">
          <cell r="A1106" t="str">
            <v>G85647</v>
          </cell>
          <cell r="B1106" t="str">
            <v>The Exchange Surgery</v>
          </cell>
          <cell r="C1106" t="str">
            <v>NHS Lambeth CCG</v>
          </cell>
        </row>
        <row r="1107">
          <cell r="A1107" t="str">
            <v>G85651</v>
          </cell>
          <cell r="B1107" t="str">
            <v>The Dulwich Medical Centre</v>
          </cell>
          <cell r="C1107" t="str">
            <v>NHS Southwark CCG</v>
          </cell>
        </row>
        <row r="1108">
          <cell r="A1108" t="str">
            <v>G85662</v>
          </cell>
          <cell r="B1108" t="str">
            <v>The Streatham Hill Group Practice</v>
          </cell>
          <cell r="C1108" t="str">
            <v>NHS Lambeth CCG</v>
          </cell>
        </row>
        <row r="1109">
          <cell r="A1109" t="str">
            <v>G85673</v>
          </cell>
          <cell r="B1109" t="str">
            <v>Springfield Primary Care Centre</v>
          </cell>
          <cell r="C1109" t="str">
            <v>NHS Lambeth CCG</v>
          </cell>
        </row>
        <row r="1110">
          <cell r="A1110" t="str">
            <v>G85674</v>
          </cell>
          <cell r="B1110" t="str">
            <v>Grafton Square Surgery</v>
          </cell>
          <cell r="C1110" t="str">
            <v>NHS Lambeth CCG</v>
          </cell>
        </row>
        <row r="1111">
          <cell r="A1111" t="str">
            <v>G85681</v>
          </cell>
          <cell r="B1111" t="str">
            <v>The Lordship Lane Surgery</v>
          </cell>
          <cell r="C1111" t="str">
            <v>NHS Southwark CCG</v>
          </cell>
        </row>
        <row r="1112">
          <cell r="A1112" t="str">
            <v>G85682</v>
          </cell>
          <cell r="B1112" t="str">
            <v>Dr Gunasuntharam Surgery</v>
          </cell>
          <cell r="C1112" t="str">
            <v>NHS Lambeth CCG</v>
          </cell>
        </row>
        <row r="1113">
          <cell r="A1113" t="str">
            <v>G85685</v>
          </cell>
          <cell r="B1113" t="str">
            <v>The Nunhead Surgery</v>
          </cell>
          <cell r="C1113" t="str">
            <v>NHS Southwark CCG</v>
          </cell>
        </row>
        <row r="1114">
          <cell r="A1114" t="str">
            <v>G85690</v>
          </cell>
          <cell r="B1114" t="str">
            <v>Herne Hill Road Medical Practice</v>
          </cell>
          <cell r="C1114" t="str">
            <v>NHS Lambeth CCG</v>
          </cell>
        </row>
        <row r="1115">
          <cell r="A1115" t="str">
            <v>G85692</v>
          </cell>
          <cell r="B1115" t="str">
            <v>Dr PJ Holden's Practice</v>
          </cell>
          <cell r="C1115" t="str">
            <v>NHS Southwark CCG</v>
          </cell>
        </row>
        <row r="1116">
          <cell r="A1116" t="str">
            <v>G85695</v>
          </cell>
          <cell r="B1116" t="str">
            <v>Akerman Medical Practice</v>
          </cell>
          <cell r="C1116" t="str">
            <v>NHS Lambeth CCG</v>
          </cell>
        </row>
        <row r="1117">
          <cell r="A1117" t="str">
            <v>G85696</v>
          </cell>
          <cell r="B1117" t="str">
            <v>Dr J Israel's Practice</v>
          </cell>
          <cell r="C1117" t="str">
            <v>NHS Lewisham CCG</v>
          </cell>
        </row>
        <row r="1118">
          <cell r="A1118" t="str">
            <v>G85698</v>
          </cell>
          <cell r="B1118" t="str">
            <v>Amersham Vale Training Practice</v>
          </cell>
          <cell r="C1118" t="str">
            <v>NHS Lewisham CCG</v>
          </cell>
        </row>
        <row r="1119">
          <cell r="A1119" t="str">
            <v>G85705</v>
          </cell>
          <cell r="B1119" t="str">
            <v>Dr AM Campion's Practice</v>
          </cell>
          <cell r="C1119" t="str">
            <v>NHS Southwark CCG</v>
          </cell>
        </row>
        <row r="1120">
          <cell r="A1120" t="str">
            <v>G85706</v>
          </cell>
          <cell r="B1120" t="str">
            <v>The Rosendale Surgery</v>
          </cell>
          <cell r="C1120" t="str">
            <v>NHS Lambeth CCG</v>
          </cell>
        </row>
        <row r="1121">
          <cell r="A1121" t="str">
            <v>G85708</v>
          </cell>
          <cell r="B1121" t="str">
            <v>Dr Curran &amp; Partners</v>
          </cell>
          <cell r="C1121" t="str">
            <v>NHS Lambeth CCG</v>
          </cell>
        </row>
        <row r="1122">
          <cell r="A1122" t="str">
            <v>G85711</v>
          </cell>
          <cell r="B1122" t="str">
            <v>Deptford Surgery</v>
          </cell>
          <cell r="C1122" t="str">
            <v>NHS Lewisham CCG</v>
          </cell>
        </row>
        <row r="1123">
          <cell r="A1123" t="str">
            <v>G85712</v>
          </cell>
          <cell r="B1123" t="str">
            <v>Dr R Kadhim's Practice</v>
          </cell>
          <cell r="C1123" t="str">
            <v>NHS Southwark CCG</v>
          </cell>
        </row>
        <row r="1124">
          <cell r="A1124" t="str">
            <v>G85715</v>
          </cell>
          <cell r="B1124" t="str">
            <v>Hurley Group Practice</v>
          </cell>
          <cell r="C1124" t="str">
            <v>NHS Southwark CCG</v>
          </cell>
        </row>
        <row r="1125">
          <cell r="A1125" t="str">
            <v>G85716</v>
          </cell>
          <cell r="B1125" t="str">
            <v>Oakview</v>
          </cell>
          <cell r="C1125" t="str">
            <v>NHS Lewisham CCG</v>
          </cell>
        </row>
        <row r="1126">
          <cell r="A1126" t="str">
            <v>G85717</v>
          </cell>
          <cell r="B1126" t="str">
            <v>Dr BK Batra's Practice</v>
          </cell>
          <cell r="C1126" t="str">
            <v>NHS Lewisham CCG</v>
          </cell>
        </row>
        <row r="1127">
          <cell r="A1127" t="str">
            <v>G85721</v>
          </cell>
          <cell r="B1127" t="str">
            <v>Dr AT Bradford's Practice</v>
          </cell>
          <cell r="C1127" t="str">
            <v>NHS Southwark CCG</v>
          </cell>
        </row>
        <row r="1128">
          <cell r="A1128" t="str">
            <v>G85722</v>
          </cell>
          <cell r="B1128" t="str">
            <v>Dr NO Uduku's Practice</v>
          </cell>
          <cell r="C1128" t="str">
            <v>NHS Lewisham CCG</v>
          </cell>
        </row>
        <row r="1129">
          <cell r="A1129" t="str">
            <v>G85723</v>
          </cell>
          <cell r="B1129" t="str">
            <v>Dr SMS Hossain's Practice</v>
          </cell>
          <cell r="C1129" t="str">
            <v>NHS Southwark CCG</v>
          </cell>
        </row>
        <row r="1130">
          <cell r="A1130" t="str">
            <v>G85724</v>
          </cell>
          <cell r="B1130" t="str">
            <v>Edith Cavell Practice</v>
          </cell>
          <cell r="C1130" t="str">
            <v>NHS Lambeth CCG</v>
          </cell>
        </row>
        <row r="1131">
          <cell r="A1131" t="str">
            <v>G85726</v>
          </cell>
          <cell r="B1131" t="str">
            <v>St Giles Surgery</v>
          </cell>
          <cell r="C1131" t="str">
            <v>NHS Southwark CCG</v>
          </cell>
        </row>
        <row r="1132">
          <cell r="A1132" t="str">
            <v>G85727</v>
          </cell>
          <cell r="B1132" t="str">
            <v>Nightingale Surgery</v>
          </cell>
          <cell r="C1132" t="str">
            <v>NHS Lewisham CCG</v>
          </cell>
        </row>
        <row r="1133">
          <cell r="A1133" t="str">
            <v>G85736</v>
          </cell>
          <cell r="B1133" t="str">
            <v>Deptford Medical Centre</v>
          </cell>
          <cell r="C1133" t="str">
            <v>NHS Lewisham CCG</v>
          </cell>
        </row>
        <row r="1134">
          <cell r="A1134" t="str">
            <v>H83001</v>
          </cell>
          <cell r="B1134" t="str">
            <v>Portland Medical Centre</v>
          </cell>
          <cell r="C1134" t="str">
            <v>NHS Croydon CCG</v>
          </cell>
        </row>
        <row r="1135">
          <cell r="A1135" t="str">
            <v>H83002</v>
          </cell>
          <cell r="B1135" t="str">
            <v>Heathfield Medical Practice</v>
          </cell>
          <cell r="C1135" t="str">
            <v>NHS Croydon CCG</v>
          </cell>
        </row>
        <row r="1136">
          <cell r="A1136" t="str">
            <v>H83004</v>
          </cell>
          <cell r="B1136" t="str">
            <v>The Farley Road Surgery</v>
          </cell>
          <cell r="C1136" t="str">
            <v>NHS Croydon CCG</v>
          </cell>
        </row>
        <row r="1137">
          <cell r="A1137" t="str">
            <v>H83005</v>
          </cell>
          <cell r="B1137" t="str">
            <v>Upper Norwood Group Practice</v>
          </cell>
          <cell r="C1137" t="str">
            <v>NHS Croydon CCG</v>
          </cell>
        </row>
        <row r="1138">
          <cell r="A1138" t="str">
            <v>H83006</v>
          </cell>
          <cell r="B1138" t="str">
            <v>AT Medics Parkway Health Centre</v>
          </cell>
          <cell r="C1138" t="str">
            <v>NHS Croydon CCG</v>
          </cell>
        </row>
        <row r="1139">
          <cell r="A1139" t="str">
            <v>H83007</v>
          </cell>
          <cell r="B1139" t="str">
            <v>Violet Lane Medical Practice</v>
          </cell>
          <cell r="C1139" t="str">
            <v>NHS Croydon CCG</v>
          </cell>
        </row>
        <row r="1140">
          <cell r="A1140" t="str">
            <v>H83008</v>
          </cell>
          <cell r="B1140" t="str">
            <v>The Addiscombe Road Surgery</v>
          </cell>
          <cell r="C1140" t="str">
            <v>NHS Croydon CCG</v>
          </cell>
        </row>
        <row r="1141">
          <cell r="A1141" t="str">
            <v>H83009</v>
          </cell>
          <cell r="B1141" t="str">
            <v>Norbury Health Centre</v>
          </cell>
          <cell r="C1141" t="str">
            <v>NHS Croydon CCG</v>
          </cell>
        </row>
        <row r="1142">
          <cell r="A1142" t="str">
            <v>H83010</v>
          </cell>
          <cell r="B1142" t="str">
            <v>South Norwood Hill Medical Centre</v>
          </cell>
          <cell r="C1142" t="str">
            <v>NHS Croydon CCG</v>
          </cell>
        </row>
        <row r="1143">
          <cell r="A1143" t="str">
            <v>H83011</v>
          </cell>
          <cell r="B1143" t="str">
            <v>North Croydon Medical Centre</v>
          </cell>
          <cell r="C1143" t="str">
            <v>NHS Croydon CCG</v>
          </cell>
        </row>
        <row r="1144">
          <cell r="A1144" t="str">
            <v>H83012</v>
          </cell>
          <cell r="B1144" t="str">
            <v>St James' Medical Practice</v>
          </cell>
          <cell r="C1144" t="str">
            <v>NHS Croydon CCG</v>
          </cell>
        </row>
        <row r="1145">
          <cell r="A1145" t="str">
            <v>H83013</v>
          </cell>
          <cell r="B1145" t="str">
            <v>Old Coulsdon Medical Practice</v>
          </cell>
          <cell r="C1145" t="str">
            <v>NHS Croydon CCG</v>
          </cell>
        </row>
        <row r="1146">
          <cell r="A1146" t="str">
            <v>H83014</v>
          </cell>
          <cell r="B1146" t="str">
            <v>Queenhill Medical Practice</v>
          </cell>
          <cell r="C1146" t="str">
            <v>NHS Croydon CCG</v>
          </cell>
        </row>
        <row r="1147">
          <cell r="A1147" t="str">
            <v>H83015</v>
          </cell>
          <cell r="B1147" t="str">
            <v>Parkside Group Practice</v>
          </cell>
          <cell r="C1147" t="str">
            <v>NHS Croydon CCG</v>
          </cell>
        </row>
        <row r="1148">
          <cell r="A1148" t="str">
            <v>H83016</v>
          </cell>
          <cell r="B1148" t="str">
            <v>Keston Medical Practice</v>
          </cell>
          <cell r="C1148" t="str">
            <v>NHS Croydon CCG</v>
          </cell>
        </row>
        <row r="1149">
          <cell r="A1149" t="str">
            <v>H83017</v>
          </cell>
          <cell r="B1149" t="str">
            <v>Brigstock Medical Practice</v>
          </cell>
          <cell r="C1149" t="str">
            <v>NHS Croydon CCG</v>
          </cell>
        </row>
        <row r="1150">
          <cell r="A1150" t="str">
            <v>H83018</v>
          </cell>
          <cell r="B1150" t="str">
            <v>The Selsdon Park Medical Practice</v>
          </cell>
          <cell r="C1150" t="str">
            <v>NHS Croydon CCG</v>
          </cell>
        </row>
        <row r="1151">
          <cell r="A1151" t="str">
            <v>H83019</v>
          </cell>
          <cell r="B1151" t="str">
            <v>Friend's Road Medical Practice</v>
          </cell>
          <cell r="C1151" t="str">
            <v>NHS Croydon CCG</v>
          </cell>
        </row>
        <row r="1152">
          <cell r="A1152" t="str">
            <v>H83020</v>
          </cell>
          <cell r="B1152" t="str">
            <v>Eversley Medical Practice</v>
          </cell>
          <cell r="C1152" t="str">
            <v>NHS Croydon CCG</v>
          </cell>
        </row>
        <row r="1153">
          <cell r="A1153" t="str">
            <v>H83021</v>
          </cell>
          <cell r="B1153" t="str">
            <v>London Road Medical Practice</v>
          </cell>
          <cell r="C1153" t="str">
            <v>NHS Croydon CCG</v>
          </cell>
        </row>
        <row r="1154">
          <cell r="A1154" t="str">
            <v>H83022</v>
          </cell>
          <cell r="B1154" t="str">
            <v>Thornton Heath Health Centre</v>
          </cell>
          <cell r="C1154" t="str">
            <v>NHS Croydon CCG</v>
          </cell>
        </row>
        <row r="1155">
          <cell r="A1155" t="str">
            <v>H83023</v>
          </cell>
          <cell r="B1155" t="str">
            <v>Morland Road Surgery</v>
          </cell>
          <cell r="C1155" t="str">
            <v>NHS Croydon CCG</v>
          </cell>
        </row>
        <row r="1156">
          <cell r="A1156" t="str">
            <v>H83024</v>
          </cell>
          <cell r="B1156" t="str">
            <v>Woodcote Medical</v>
          </cell>
          <cell r="C1156" t="str">
            <v>NHS Croydon CCG</v>
          </cell>
        </row>
        <row r="1157">
          <cell r="A1157" t="str">
            <v>H83025</v>
          </cell>
          <cell r="B1157" t="str">
            <v>Woodside Group Practice</v>
          </cell>
          <cell r="C1157" t="str">
            <v>NHS Croydon CCG</v>
          </cell>
        </row>
        <row r="1158">
          <cell r="A1158" t="str">
            <v>H83027</v>
          </cell>
          <cell r="B1158" t="str">
            <v>Parkway Health Centre</v>
          </cell>
          <cell r="C1158" t="str">
            <v>NHS Croydon CCG</v>
          </cell>
        </row>
        <row r="1159">
          <cell r="A1159" t="str">
            <v>H83028</v>
          </cell>
          <cell r="B1159" t="str">
            <v>Parkway Health Centre</v>
          </cell>
          <cell r="C1159" t="str">
            <v>NHS Croydon CCG</v>
          </cell>
        </row>
        <row r="1160">
          <cell r="A1160" t="str">
            <v>H83029</v>
          </cell>
          <cell r="B1160" t="str">
            <v>Hartland Way Surgery</v>
          </cell>
          <cell r="C1160" t="str">
            <v>NHS Croydon CCG</v>
          </cell>
        </row>
        <row r="1161">
          <cell r="A1161" t="str">
            <v>H83030</v>
          </cell>
          <cell r="B1161" t="str">
            <v>Broom Road Medical Practice</v>
          </cell>
          <cell r="C1161" t="str">
            <v>NHS Croydon CCG</v>
          </cell>
        </row>
        <row r="1162">
          <cell r="A1162" t="str">
            <v>H83031</v>
          </cell>
          <cell r="B1162" t="str">
            <v>The Haling Park Partnership</v>
          </cell>
          <cell r="C1162" t="str">
            <v>NHS Croydon CCG</v>
          </cell>
        </row>
        <row r="1163">
          <cell r="A1163" t="str">
            <v>H83033</v>
          </cell>
          <cell r="B1163" t="str">
            <v xml:space="preserve">Ashburton Park Medical Centre </v>
          </cell>
          <cell r="C1163" t="str">
            <v>NHS Croydon CCG</v>
          </cell>
        </row>
        <row r="1164">
          <cell r="A1164" t="str">
            <v>H83034</v>
          </cell>
          <cell r="B1164" t="str">
            <v>The Whitehorse Practice</v>
          </cell>
          <cell r="C1164" t="str">
            <v>NHS Croydon CCG</v>
          </cell>
        </row>
        <row r="1165">
          <cell r="A1165" t="str">
            <v>H83037</v>
          </cell>
          <cell r="B1165" t="str">
            <v>Auckland Surgery</v>
          </cell>
          <cell r="C1165" t="str">
            <v>NHS Croydon CCG</v>
          </cell>
        </row>
        <row r="1166">
          <cell r="A1166" t="str">
            <v>H83039</v>
          </cell>
          <cell r="B1166" t="str">
            <v>Stovell House Surgery</v>
          </cell>
          <cell r="C1166" t="str">
            <v>NHS Croydon CCG</v>
          </cell>
        </row>
        <row r="1167">
          <cell r="A1167" t="str">
            <v>H83040</v>
          </cell>
          <cell r="B1167" t="str">
            <v>Mitchley Avenue Surgery</v>
          </cell>
          <cell r="C1167" t="str">
            <v>NHS Croydon CCG</v>
          </cell>
        </row>
        <row r="1168">
          <cell r="A1168" t="str">
            <v>H83041</v>
          </cell>
          <cell r="B1168" t="str">
            <v>South Norwood Medical Centre</v>
          </cell>
          <cell r="C1168" t="str">
            <v>NHS Croydon CCG</v>
          </cell>
        </row>
        <row r="1169">
          <cell r="A1169" t="str">
            <v>H83042</v>
          </cell>
          <cell r="B1169" t="str">
            <v>Leander Road Primary Care Centre</v>
          </cell>
          <cell r="C1169" t="str">
            <v>NHS Croydon CCG</v>
          </cell>
        </row>
        <row r="1170">
          <cell r="A1170" t="str">
            <v>H83043</v>
          </cell>
          <cell r="B1170" t="str">
            <v>Shirley Medical Centre</v>
          </cell>
          <cell r="C1170" t="str">
            <v>NHS Croydon CCG</v>
          </cell>
        </row>
        <row r="1171">
          <cell r="A1171" t="str">
            <v>H83044</v>
          </cell>
          <cell r="B1171" t="str">
            <v>East Croydon Medical Practice</v>
          </cell>
          <cell r="C1171" t="str">
            <v>NHS Croydon CCG</v>
          </cell>
        </row>
        <row r="1172">
          <cell r="A1172" t="str">
            <v>H83046</v>
          </cell>
          <cell r="B1172" t="str">
            <v>AT Medics Fieldway Medical Practice</v>
          </cell>
          <cell r="C1172" t="str">
            <v>NHS Croydon CCG</v>
          </cell>
        </row>
        <row r="1173">
          <cell r="A1173" t="str">
            <v>H83048</v>
          </cell>
          <cell r="B1173" t="str">
            <v>Downland Surgery</v>
          </cell>
          <cell r="C1173" t="str">
            <v>NHS Croydon CCG</v>
          </cell>
        </row>
        <row r="1174">
          <cell r="A1174" t="str">
            <v>H83049</v>
          </cell>
          <cell r="B1174" t="str">
            <v>AT Medics Headley Drive Surgery</v>
          </cell>
          <cell r="C1174" t="str">
            <v>NHS Croydon CCG</v>
          </cell>
        </row>
        <row r="1175">
          <cell r="A1175" t="str">
            <v>H83050</v>
          </cell>
          <cell r="B1175" t="str">
            <v>The Moorings Medical Practice</v>
          </cell>
          <cell r="C1175" t="str">
            <v>NHS Croydon CCG</v>
          </cell>
        </row>
        <row r="1176">
          <cell r="A1176" t="str">
            <v>H83051</v>
          </cell>
          <cell r="B1176" t="str">
            <v>Thornton Road Medical Practice</v>
          </cell>
          <cell r="C1176" t="str">
            <v>NHS Croydon CCG</v>
          </cell>
        </row>
        <row r="1177">
          <cell r="A1177" t="str">
            <v>H83052</v>
          </cell>
          <cell r="B1177" t="str">
            <v xml:space="preserve">Bramley Avenue Surgery </v>
          </cell>
          <cell r="C1177" t="str">
            <v>NHS Croydon CCG</v>
          </cell>
        </row>
        <row r="1178">
          <cell r="A1178" t="str">
            <v>H83053</v>
          </cell>
          <cell r="B1178" t="str">
            <v>Parchmore Medical Centre</v>
          </cell>
          <cell r="C1178" t="str">
            <v>NHS Croydon CCG</v>
          </cell>
        </row>
        <row r="1179">
          <cell r="A1179" t="str">
            <v>H83608</v>
          </cell>
          <cell r="B1179" t="str">
            <v>Brigstock Family Practice</v>
          </cell>
          <cell r="C1179" t="str">
            <v>NHS Croydon CCG</v>
          </cell>
        </row>
        <row r="1180">
          <cell r="A1180" t="str">
            <v>H83609</v>
          </cell>
          <cell r="B1180" t="str">
            <v>Mersham Medical Centre</v>
          </cell>
          <cell r="C1180" t="str">
            <v>NHS Croydon CCG</v>
          </cell>
        </row>
        <row r="1181">
          <cell r="A1181" t="str">
            <v>H83611</v>
          </cell>
          <cell r="B1181" t="str">
            <v>Selhurst Medical Centre</v>
          </cell>
          <cell r="C1181" t="str">
            <v>NHS Croydon CCG</v>
          </cell>
        </row>
        <row r="1182">
          <cell r="A1182" t="str">
            <v>H83620</v>
          </cell>
          <cell r="B1182" t="str">
            <v>Coulsdon Medical Practice</v>
          </cell>
          <cell r="C1182" t="str">
            <v>NHS Croydon CCG</v>
          </cell>
        </row>
        <row r="1183">
          <cell r="A1183" t="str">
            <v>H83622</v>
          </cell>
          <cell r="B1183" t="str">
            <v>South Norwood Medical Practice</v>
          </cell>
          <cell r="C1183" t="str">
            <v>NHS Croydon CCG</v>
          </cell>
        </row>
        <row r="1184">
          <cell r="A1184" t="str">
            <v>H83623</v>
          </cell>
          <cell r="B1184" t="str">
            <v>South Croydon Medical Centre</v>
          </cell>
          <cell r="C1184" t="str">
            <v>NHS Croydon CCG</v>
          </cell>
        </row>
        <row r="1185">
          <cell r="A1185" t="str">
            <v>H83624</v>
          </cell>
          <cell r="B1185" t="str">
            <v>Fairview Medical Centre</v>
          </cell>
          <cell r="C1185" t="str">
            <v>NHS Croydon CCG</v>
          </cell>
        </row>
        <row r="1186">
          <cell r="A1186" t="str">
            <v>H83625</v>
          </cell>
          <cell r="B1186" t="str">
            <v>Broughton Corner Medical Centre</v>
          </cell>
          <cell r="C1186" t="str">
            <v>NHS Croydon CCG</v>
          </cell>
        </row>
        <row r="1187">
          <cell r="A1187" t="str">
            <v>H83626</v>
          </cell>
          <cell r="B1187" t="str">
            <v>The Enmore Practice</v>
          </cell>
          <cell r="C1187" t="str">
            <v>NHS Croydon CCG</v>
          </cell>
        </row>
        <row r="1188">
          <cell r="A1188" t="str">
            <v>H83627</v>
          </cell>
          <cell r="B1188" t="str">
            <v>The Birdhurst Medical Practice</v>
          </cell>
          <cell r="C1188" t="str">
            <v>NHS Croydon CCG</v>
          </cell>
        </row>
        <row r="1189">
          <cell r="A1189" t="str">
            <v>H83631</v>
          </cell>
          <cell r="B1189" t="str">
            <v>Greenside Group Practice</v>
          </cell>
          <cell r="C1189" t="str">
            <v>NHS Croydon CCG</v>
          </cell>
        </row>
        <row r="1190">
          <cell r="A1190" t="str">
            <v>H83634</v>
          </cell>
          <cell r="B1190" t="str">
            <v>Valley Park Surgery</v>
          </cell>
          <cell r="C1190" t="str">
            <v>NHS Croydon CCG</v>
          </cell>
        </row>
        <row r="1191">
          <cell r="A1191" t="str">
            <v>H84002</v>
          </cell>
          <cell r="B1191" t="str">
            <v>Park Road Surgery</v>
          </cell>
          <cell r="C1191" t="str">
            <v>NHS Richmond CCG</v>
          </cell>
        </row>
        <row r="1192">
          <cell r="A1192" t="str">
            <v>H84005</v>
          </cell>
          <cell r="B1192" t="str">
            <v>Parkshot Medical Practice</v>
          </cell>
          <cell r="C1192" t="str">
            <v>NHS Richmond CCG</v>
          </cell>
        </row>
        <row r="1193">
          <cell r="A1193" t="str">
            <v>H84006</v>
          </cell>
          <cell r="B1193" t="str">
            <v>Sheen Lane Health Centre</v>
          </cell>
          <cell r="C1193" t="str">
            <v>NHS Richmond CCG</v>
          </cell>
        </row>
        <row r="1194">
          <cell r="A1194" t="str">
            <v>H84007</v>
          </cell>
          <cell r="B1194" t="str">
            <v>Acorn Practice</v>
          </cell>
          <cell r="C1194" t="str">
            <v>NHS Richmond CCG</v>
          </cell>
        </row>
        <row r="1195">
          <cell r="A1195" t="str">
            <v>H84010</v>
          </cell>
          <cell r="B1195" t="str">
            <v>Canbury Medical Centre</v>
          </cell>
          <cell r="C1195" t="str">
            <v>NHS Kingston CCG</v>
          </cell>
        </row>
        <row r="1196">
          <cell r="A1196" t="str">
            <v>H84012</v>
          </cell>
          <cell r="B1196" t="str">
            <v>The York Medical Practice</v>
          </cell>
          <cell r="C1196" t="str">
            <v>NHS Richmond CCG</v>
          </cell>
        </row>
        <row r="1197">
          <cell r="A1197" t="str">
            <v>H84014</v>
          </cell>
          <cell r="B1197" t="str">
            <v>Paradise Road Surgery</v>
          </cell>
          <cell r="C1197" t="str">
            <v>NHS Richmond CCG</v>
          </cell>
        </row>
        <row r="1198">
          <cell r="A1198" t="str">
            <v>H84015</v>
          </cell>
          <cell r="B1198" t="str">
            <v>Brunswick Surgery</v>
          </cell>
          <cell r="C1198" t="str">
            <v>NHS Kingston CCG</v>
          </cell>
        </row>
        <row r="1199">
          <cell r="A1199" t="str">
            <v>H84016</v>
          </cell>
          <cell r="B1199" t="str">
            <v xml:space="preserve">The Groves Medical Centre </v>
          </cell>
          <cell r="C1199" t="str">
            <v>NHS Kingston CCG</v>
          </cell>
        </row>
        <row r="1200">
          <cell r="A1200" t="str">
            <v>H84017</v>
          </cell>
          <cell r="B1200" t="str">
            <v>Seymour House Surgery</v>
          </cell>
          <cell r="C1200" t="str">
            <v>NHS Richmond CCG</v>
          </cell>
        </row>
        <row r="1201">
          <cell r="A1201" t="str">
            <v>H84018</v>
          </cell>
          <cell r="B1201" t="str">
            <v>The Surgery</v>
          </cell>
          <cell r="C1201" t="str">
            <v>NHS Richmond CCG</v>
          </cell>
        </row>
        <row r="1202">
          <cell r="A1202" t="str">
            <v>H84020</v>
          </cell>
          <cell r="B1202" t="str">
            <v xml:space="preserve">Fairhill Medical Practice </v>
          </cell>
          <cell r="C1202" t="str">
            <v>NHS Kingston CCG</v>
          </cell>
        </row>
        <row r="1203">
          <cell r="A1203" t="str">
            <v>H84023</v>
          </cell>
          <cell r="B1203" t="str">
            <v>Essex House</v>
          </cell>
          <cell r="C1203" t="str">
            <v>NHS Richmond CCG</v>
          </cell>
        </row>
        <row r="1204">
          <cell r="A1204" t="str">
            <v>H84025</v>
          </cell>
          <cell r="B1204" t="str">
            <v>Hook Surgery</v>
          </cell>
          <cell r="C1204" t="str">
            <v>NHS Kingston CCG</v>
          </cell>
        </row>
        <row r="1205">
          <cell r="A1205" t="str">
            <v>H84027</v>
          </cell>
          <cell r="B1205" t="str">
            <v xml:space="preserve">Churchill Medical Centre </v>
          </cell>
          <cell r="C1205" t="str">
            <v>NHS Kingston CCG</v>
          </cell>
        </row>
        <row r="1206">
          <cell r="A1206" t="str">
            <v>H84030</v>
          </cell>
          <cell r="B1206" t="str">
            <v xml:space="preserve">Central Surgery </v>
          </cell>
          <cell r="C1206" t="str">
            <v>NHS Kingston CCG</v>
          </cell>
        </row>
        <row r="1207">
          <cell r="A1207" t="str">
            <v>H84031</v>
          </cell>
          <cell r="B1207" t="str">
            <v>Jubilee Surgery</v>
          </cell>
          <cell r="C1207" t="str">
            <v>NHS Richmond CCG</v>
          </cell>
        </row>
        <row r="1208">
          <cell r="A1208" t="str">
            <v>H84032</v>
          </cell>
          <cell r="B1208" t="str">
            <v>Hampton Wick Surgery</v>
          </cell>
          <cell r="C1208" t="str">
            <v>NHS Richmond CCG</v>
          </cell>
        </row>
        <row r="1209">
          <cell r="A1209" t="str">
            <v>H84033</v>
          </cell>
          <cell r="B1209" t="str">
            <v xml:space="preserve">St Alban's Medical Centre </v>
          </cell>
          <cell r="C1209" t="str">
            <v>NHS Kingston CCG</v>
          </cell>
        </row>
        <row r="1210">
          <cell r="A1210" t="str">
            <v>H84034</v>
          </cell>
          <cell r="B1210" t="str">
            <v xml:space="preserve">The Orchard Practice </v>
          </cell>
          <cell r="C1210" t="str">
            <v>NHS Kingston CCG</v>
          </cell>
        </row>
        <row r="1211">
          <cell r="A1211" t="str">
            <v>H84039</v>
          </cell>
          <cell r="B1211" t="str">
            <v>Cross Deep Surgery</v>
          </cell>
          <cell r="C1211" t="str">
            <v>NHS Richmond CCG</v>
          </cell>
        </row>
        <row r="1212">
          <cell r="A1212" t="str">
            <v>H84040</v>
          </cell>
          <cell r="B1212" t="str">
            <v>Hampton Medical Centre</v>
          </cell>
          <cell r="C1212" t="str">
            <v>NHS Richmond CCG</v>
          </cell>
        </row>
        <row r="1213">
          <cell r="A1213" t="str">
            <v>H84041</v>
          </cell>
          <cell r="B1213" t="str">
            <v>Vineyard Surgery</v>
          </cell>
          <cell r="C1213" t="str">
            <v>NHS Richmond CCG</v>
          </cell>
        </row>
        <row r="1214">
          <cell r="A1214" t="str">
            <v>H84042</v>
          </cell>
          <cell r="B1214" t="str">
            <v xml:space="preserve">Holmwood Corner Surgery </v>
          </cell>
          <cell r="C1214" t="str">
            <v>NHS Kingston CCG</v>
          </cell>
        </row>
        <row r="1215">
          <cell r="A1215" t="str">
            <v>H84043</v>
          </cell>
          <cell r="B1215" t="str">
            <v>North Road Surgery</v>
          </cell>
          <cell r="C1215" t="str">
            <v>NHS Richmond CCG</v>
          </cell>
        </row>
        <row r="1216">
          <cell r="A1216" t="str">
            <v>H84044</v>
          </cell>
          <cell r="B1216" t="str">
            <v>The Green Surgery</v>
          </cell>
          <cell r="C1216" t="str">
            <v>NHS Richmond CCG</v>
          </cell>
        </row>
        <row r="1217">
          <cell r="A1217" t="str">
            <v>H84048</v>
          </cell>
          <cell r="B1217" t="str">
            <v>Twickenham Park Surgery</v>
          </cell>
          <cell r="C1217" t="str">
            <v>NHS Richmond CCG</v>
          </cell>
        </row>
        <row r="1218">
          <cell r="A1218" t="str">
            <v>H84049</v>
          </cell>
          <cell r="B1218" t="str">
            <v xml:space="preserve">Maypole Surgery </v>
          </cell>
          <cell r="C1218" t="str">
            <v>NHS Kingston CCG</v>
          </cell>
        </row>
        <row r="1219">
          <cell r="A1219" t="str">
            <v>H84050</v>
          </cell>
          <cell r="B1219" t="str">
            <v xml:space="preserve">Chessington Park Surgery </v>
          </cell>
          <cell r="C1219" t="str">
            <v>NHS Kingston CCG</v>
          </cell>
        </row>
        <row r="1220">
          <cell r="A1220" t="str">
            <v>H84051</v>
          </cell>
          <cell r="B1220" t="str">
            <v xml:space="preserve">Roselawn Surgery </v>
          </cell>
          <cell r="C1220" t="str">
            <v>NHS Kingston CCG</v>
          </cell>
        </row>
        <row r="1221">
          <cell r="A1221" t="str">
            <v>H84053</v>
          </cell>
          <cell r="B1221" t="str">
            <v>Berrylands Surgery</v>
          </cell>
          <cell r="C1221" t="str">
            <v>NHS Kingston CCG</v>
          </cell>
        </row>
        <row r="1222">
          <cell r="A1222" t="str">
            <v>H84054</v>
          </cell>
          <cell r="B1222" t="str">
            <v xml:space="preserve">Mediventure Limited </v>
          </cell>
          <cell r="C1222" t="str">
            <v>NHS Kingston CCG</v>
          </cell>
        </row>
        <row r="1223">
          <cell r="A1223" t="str">
            <v>H84055</v>
          </cell>
          <cell r="B1223" t="str">
            <v>Sheen Lane Health Centre</v>
          </cell>
          <cell r="C1223" t="str">
            <v>NHS Richmond CCG</v>
          </cell>
        </row>
        <row r="1224">
          <cell r="A1224" t="str">
            <v>H84057</v>
          </cell>
          <cell r="B1224" t="str">
            <v>The Medical Centre</v>
          </cell>
          <cell r="C1224" t="str">
            <v>NHS Richmond CCG</v>
          </cell>
        </row>
        <row r="1225">
          <cell r="A1225" t="str">
            <v>H84058</v>
          </cell>
          <cell r="B1225" t="str">
            <v xml:space="preserve">Kingsdowne Surgery </v>
          </cell>
          <cell r="C1225" t="str">
            <v>NHS Kingston CCG</v>
          </cell>
        </row>
        <row r="1226">
          <cell r="A1226" t="str">
            <v>H84059</v>
          </cell>
          <cell r="B1226" t="str">
            <v>Thameside Medical Practice</v>
          </cell>
          <cell r="C1226" t="str">
            <v>NHS Richmond CCG</v>
          </cell>
        </row>
        <row r="1227">
          <cell r="A1227" t="str">
            <v>H84060</v>
          </cell>
          <cell r="B1227" t="str">
            <v>Richmond Lock Surgery</v>
          </cell>
          <cell r="C1227" t="str">
            <v>NHS Richmond CCG</v>
          </cell>
        </row>
        <row r="1228">
          <cell r="A1228" t="str">
            <v>H84061</v>
          </cell>
          <cell r="B1228" t="str">
            <v xml:space="preserve">Kingston Health Centre </v>
          </cell>
          <cell r="C1228" t="str">
            <v>NHS Kingston CCG</v>
          </cell>
        </row>
        <row r="1229">
          <cell r="A1229" t="str">
            <v>H84062</v>
          </cell>
          <cell r="B1229" t="str">
            <v xml:space="preserve">Langley Medical Practice </v>
          </cell>
          <cell r="C1229" t="str">
            <v>NHS Kingston CCG</v>
          </cell>
        </row>
        <row r="1230">
          <cell r="A1230" t="str">
            <v>H84608</v>
          </cell>
          <cell r="B1230" t="str">
            <v>The Richmond Green Medical Centre</v>
          </cell>
          <cell r="C1230" t="str">
            <v>NHS Richmond CCG</v>
          </cell>
        </row>
        <row r="1231">
          <cell r="A1231" t="str">
            <v>H84615</v>
          </cell>
          <cell r="B1231" t="str">
            <v>Deanhill Surgery</v>
          </cell>
          <cell r="C1231" t="str">
            <v>NHS Richmond CCG</v>
          </cell>
        </row>
        <row r="1232">
          <cell r="A1232" t="str">
            <v>H84618</v>
          </cell>
          <cell r="B1232" t="str">
            <v xml:space="preserve">Sunray Surgery </v>
          </cell>
          <cell r="C1232" t="str">
            <v>NHS Kingston CCG</v>
          </cell>
        </row>
        <row r="1233">
          <cell r="A1233" t="str">
            <v>H84619</v>
          </cell>
          <cell r="B1233" t="str">
            <v>Claremont Medical Centre</v>
          </cell>
          <cell r="C1233" t="str">
            <v>NHS Kingston CCG</v>
          </cell>
        </row>
        <row r="1234">
          <cell r="A1234" t="str">
            <v>H84623</v>
          </cell>
          <cell r="B1234" t="str">
            <v>Hampton Hill Medical Centre</v>
          </cell>
          <cell r="C1234" t="str">
            <v>NHS Richmond CCG</v>
          </cell>
        </row>
        <row r="1235">
          <cell r="A1235" t="str">
            <v>H84625</v>
          </cell>
          <cell r="B1235" t="str">
            <v>Woodlawn Medical Centre</v>
          </cell>
          <cell r="C1235" t="str">
            <v>NHS Richmond CCG</v>
          </cell>
        </row>
        <row r="1236">
          <cell r="A1236" t="str">
            <v>H84629</v>
          </cell>
          <cell r="B1236" t="str">
            <v xml:space="preserve">The Village Surgery </v>
          </cell>
          <cell r="C1236" t="str">
            <v>NHS Kingston CCG</v>
          </cell>
        </row>
        <row r="1237">
          <cell r="A1237" t="str">
            <v>H84630</v>
          </cell>
          <cell r="B1237" t="str">
            <v>Crane Park Medical Centre</v>
          </cell>
          <cell r="C1237" t="str">
            <v>NHS Richmond CCG</v>
          </cell>
        </row>
        <row r="1238">
          <cell r="A1238" t="str">
            <v>H84632</v>
          </cell>
          <cell r="B1238" t="str">
            <v>Barnes Surgery</v>
          </cell>
          <cell r="C1238" t="str">
            <v>NHS Richmond CCG</v>
          </cell>
        </row>
        <row r="1239">
          <cell r="A1239" t="str">
            <v>H84635</v>
          </cell>
          <cell r="B1239" t="str">
            <v>Manor Drive Medical Centre</v>
          </cell>
          <cell r="C1239" t="str">
            <v>NHS Kingston CCG</v>
          </cell>
        </row>
        <row r="1240">
          <cell r="A1240" t="str">
            <v>H84637</v>
          </cell>
          <cell r="B1240" t="str">
            <v>Grays Medical Practice</v>
          </cell>
          <cell r="C1240" t="str">
            <v>NHS Kingston CCG</v>
          </cell>
        </row>
        <row r="1241">
          <cell r="A1241" t="str">
            <v>H84639</v>
          </cell>
          <cell r="B1241" t="str">
            <v>Kew Medical Practice</v>
          </cell>
          <cell r="C1241" t="str">
            <v>NHS Richmond CCG</v>
          </cell>
        </row>
        <row r="1242">
          <cell r="A1242" t="str">
            <v>H85001</v>
          </cell>
          <cell r="B1242" t="str">
            <v>Wandsworth Medical Centre</v>
          </cell>
          <cell r="C1242" t="str">
            <v>NHS Wandsworth CCG</v>
          </cell>
        </row>
        <row r="1243">
          <cell r="A1243" t="str">
            <v>H85002</v>
          </cell>
          <cell r="B1243" t="str">
            <v>Falcon Road Medical Practice</v>
          </cell>
          <cell r="C1243" t="str">
            <v>NHS Wandsworth CCG</v>
          </cell>
        </row>
        <row r="1244">
          <cell r="A1244" t="str">
            <v>H85003</v>
          </cell>
          <cell r="B1244" t="str">
            <v>Queenstown Road Surgery</v>
          </cell>
          <cell r="C1244" t="str">
            <v>NHS Wandsworth CCG</v>
          </cell>
        </row>
        <row r="1245">
          <cell r="A1245" t="str">
            <v>H85005</v>
          </cell>
          <cell r="B1245" t="str">
            <v>Trinity Medical Centre</v>
          </cell>
          <cell r="C1245" t="str">
            <v>NHS Wandsworth CCG</v>
          </cell>
        </row>
        <row r="1246">
          <cell r="A1246" t="str">
            <v>H85006</v>
          </cell>
          <cell r="B1246" t="str">
            <v>The Mayfield Surgery</v>
          </cell>
          <cell r="C1246" t="str">
            <v>NHS Wandsworth CCG</v>
          </cell>
        </row>
        <row r="1247">
          <cell r="A1247" t="str">
            <v>H85007</v>
          </cell>
          <cell r="B1247" t="str">
            <v>Southfields</v>
          </cell>
          <cell r="C1247" t="str">
            <v>NHS Wandsworth CCG</v>
          </cell>
        </row>
        <row r="1248">
          <cell r="A1248" t="str">
            <v>H85008</v>
          </cell>
          <cell r="B1248" t="str">
            <v>The Roehampton Lane Surgery</v>
          </cell>
          <cell r="C1248" t="str">
            <v>NHS Wandsworth CCG</v>
          </cell>
        </row>
        <row r="1249">
          <cell r="A1249" t="str">
            <v>H85009</v>
          </cell>
          <cell r="B1249" t="str">
            <v>Bedford Hill Family Practice</v>
          </cell>
          <cell r="C1249" t="str">
            <v>NHS Wandsworth CCG</v>
          </cell>
        </row>
        <row r="1250">
          <cell r="A1250" t="str">
            <v>H85011</v>
          </cell>
          <cell r="B1250" t="str">
            <v>The Greyswood Practice</v>
          </cell>
          <cell r="C1250" t="str">
            <v>NHS Wandsworth CCG</v>
          </cell>
        </row>
        <row r="1251">
          <cell r="A1251" t="str">
            <v>H85012</v>
          </cell>
          <cell r="B1251" t="str">
            <v>Putneymead Group Medical Practice</v>
          </cell>
          <cell r="C1251" t="str">
            <v>NHS Wandsworth CCG</v>
          </cell>
        </row>
        <row r="1252">
          <cell r="A1252" t="str">
            <v>H85018</v>
          </cell>
          <cell r="B1252" t="str">
            <v>Mulgrave Road Surgery</v>
          </cell>
          <cell r="C1252" t="str">
            <v>NHS Sutton CCG</v>
          </cell>
        </row>
        <row r="1253">
          <cell r="A1253" t="str">
            <v>H85019</v>
          </cell>
          <cell r="B1253" t="str">
            <v>GP Centre (Dr Longley)</v>
          </cell>
          <cell r="C1253" t="str">
            <v>NHS Sutton CCG</v>
          </cell>
        </row>
        <row r="1254">
          <cell r="A1254" t="str">
            <v>H85020</v>
          </cell>
          <cell r="B1254" t="str">
            <v xml:space="preserve">The Nelson Medical Practice </v>
          </cell>
          <cell r="C1254" t="str">
            <v>NHS Merton CCG</v>
          </cell>
        </row>
        <row r="1255">
          <cell r="A1255" t="str">
            <v>H85021</v>
          </cell>
          <cell r="B1255" t="str">
            <v>Chesser Practice</v>
          </cell>
          <cell r="C1255" t="str">
            <v>NHS Sutton CCG</v>
          </cell>
        </row>
        <row r="1256">
          <cell r="A1256" t="str">
            <v>H85022</v>
          </cell>
          <cell r="B1256" t="str">
            <v>Park Road Surgery</v>
          </cell>
          <cell r="C1256" t="str">
            <v>NHS Sutton CCG</v>
          </cell>
        </row>
        <row r="1257">
          <cell r="A1257" t="str">
            <v>H85023</v>
          </cell>
          <cell r="B1257" t="str">
            <v>Bishopsford Road Practice</v>
          </cell>
          <cell r="C1257" t="str">
            <v>NHS Sutton CCG</v>
          </cell>
        </row>
        <row r="1258">
          <cell r="A1258" t="str">
            <v>H85024</v>
          </cell>
          <cell r="B1258" t="str">
            <v xml:space="preserve">Mitcham Medical Centre </v>
          </cell>
          <cell r="C1258" t="str">
            <v>NHS Merton CCG</v>
          </cell>
        </row>
        <row r="1259">
          <cell r="A1259" t="str">
            <v>H85025</v>
          </cell>
          <cell r="B1259" t="str">
            <v>Wrythe Green Surgery</v>
          </cell>
          <cell r="C1259" t="str">
            <v>NHS Sutton CCG</v>
          </cell>
        </row>
        <row r="1260">
          <cell r="A1260" t="str">
            <v>H85026</v>
          </cell>
          <cell r="B1260" t="str">
            <v xml:space="preserve">Francis Grove Surgery </v>
          </cell>
          <cell r="C1260" t="str">
            <v>NHS Merton CCG</v>
          </cell>
        </row>
        <row r="1261">
          <cell r="A1261" t="str">
            <v>H85027</v>
          </cell>
          <cell r="B1261" t="str">
            <v>Wimbledon Village Surgery</v>
          </cell>
          <cell r="C1261" t="str">
            <v>NHS Merton CCG</v>
          </cell>
        </row>
        <row r="1262">
          <cell r="A1262" t="str">
            <v>H85028</v>
          </cell>
          <cell r="B1262" t="str">
            <v>Princes Road Surgery</v>
          </cell>
          <cell r="C1262" t="str">
            <v>NHS Merton CCG</v>
          </cell>
        </row>
        <row r="1263">
          <cell r="A1263" t="str">
            <v>H85029</v>
          </cell>
          <cell r="B1263" t="str">
            <v>Wide Way Medical Centre</v>
          </cell>
          <cell r="C1263" t="str">
            <v>NHS Merton CCG</v>
          </cell>
        </row>
        <row r="1264">
          <cell r="A1264" t="str">
            <v>H85030</v>
          </cell>
          <cell r="B1264" t="str">
            <v>The Old Court House (Grice and Prtnrs)</v>
          </cell>
          <cell r="C1264" t="str">
            <v>NHS Sutton CCG</v>
          </cell>
        </row>
        <row r="1265">
          <cell r="A1265" t="str">
            <v>H85031</v>
          </cell>
          <cell r="B1265" t="str">
            <v>Benhill &amp; Belmont GP Centre</v>
          </cell>
          <cell r="C1265" t="str">
            <v>NHS Sutton CCG</v>
          </cell>
        </row>
        <row r="1266">
          <cell r="A1266" t="str">
            <v>H85032</v>
          </cell>
          <cell r="B1266" t="str">
            <v>Carshalton Fields Surgery</v>
          </cell>
          <cell r="C1266" t="str">
            <v>NHS Sutton CCG</v>
          </cell>
        </row>
        <row r="1267">
          <cell r="A1267" t="str">
            <v>H85033</v>
          </cell>
          <cell r="B1267" t="str">
            <v>Tamworth House Medical Centre</v>
          </cell>
          <cell r="C1267" t="str">
            <v>NHS Merton CCG</v>
          </cell>
        </row>
        <row r="1268">
          <cell r="A1268" t="str">
            <v>H85035</v>
          </cell>
          <cell r="B1268" t="str">
            <v>Rowans Surgery</v>
          </cell>
          <cell r="C1268" t="str">
            <v>NHS Merton CCG</v>
          </cell>
        </row>
        <row r="1269">
          <cell r="A1269" t="str">
            <v>H85037</v>
          </cell>
          <cell r="B1269" t="str">
            <v>Morden Hall Medical Centre</v>
          </cell>
          <cell r="C1269" t="str">
            <v>NHS Merton CCG</v>
          </cell>
        </row>
        <row r="1270">
          <cell r="A1270" t="str">
            <v>H85038</v>
          </cell>
          <cell r="B1270" t="str">
            <v>Cricket Green Medical Practice</v>
          </cell>
          <cell r="C1270" t="str">
            <v>NHS Merton CCG</v>
          </cell>
        </row>
        <row r="1271">
          <cell r="A1271" t="str">
            <v>H85041</v>
          </cell>
          <cell r="B1271" t="str">
            <v>Earlsfield Surgery</v>
          </cell>
          <cell r="C1271" t="str">
            <v>NHS Wandsworth CCG</v>
          </cell>
        </row>
        <row r="1272">
          <cell r="A1272" t="str">
            <v>H85045</v>
          </cell>
          <cell r="B1272" t="str">
            <v>Bridge Lane Group Practice</v>
          </cell>
          <cell r="C1272" t="str">
            <v>NHS Wandsworth CCG</v>
          </cell>
        </row>
        <row r="1273">
          <cell r="A1273" t="str">
            <v>H85047</v>
          </cell>
          <cell r="B1273" t="str">
            <v>Chatfield Health Care</v>
          </cell>
          <cell r="C1273" t="str">
            <v>NHS Wandsworth CCG</v>
          </cell>
        </row>
        <row r="1274">
          <cell r="A1274" t="str">
            <v>H85048</v>
          </cell>
          <cell r="B1274" t="str">
            <v>Brocklebank Group Practice</v>
          </cell>
          <cell r="C1274" t="str">
            <v>NHS Wandsworth CCG</v>
          </cell>
        </row>
        <row r="1275">
          <cell r="A1275" t="str">
            <v>H85049</v>
          </cell>
          <cell r="B1275" t="str">
            <v>Battersea Rise Group Practice</v>
          </cell>
          <cell r="C1275" t="str">
            <v>NHS Wandsworth CCG</v>
          </cell>
        </row>
        <row r="1276">
          <cell r="A1276" t="str">
            <v>H85051</v>
          </cell>
          <cell r="B1276" t="str">
            <v>Lambton Road Medical Practice</v>
          </cell>
          <cell r="C1276" t="str">
            <v>NHS Merton CCG</v>
          </cell>
        </row>
        <row r="1277">
          <cell r="A1277" t="str">
            <v>H85052</v>
          </cell>
          <cell r="B1277" t="str">
            <v>Streatham Park Surgery</v>
          </cell>
          <cell r="C1277" t="str">
            <v>NHS Wandsworth CCG</v>
          </cell>
        </row>
        <row r="1278">
          <cell r="A1278" t="str">
            <v>H85053</v>
          </cell>
          <cell r="B1278" t="str">
            <v>Sutton Medical Practice</v>
          </cell>
          <cell r="C1278" t="str">
            <v>NHS Sutton CCG</v>
          </cell>
        </row>
        <row r="1279">
          <cell r="A1279" t="str">
            <v>H85054</v>
          </cell>
          <cell r="B1279" t="str">
            <v>GP Centre (Dr Leghari)</v>
          </cell>
          <cell r="C1279" t="str">
            <v>NHS Sutton CCG</v>
          </cell>
        </row>
        <row r="1280">
          <cell r="A1280" t="str">
            <v>H85055</v>
          </cell>
          <cell r="B1280" t="str">
            <v xml:space="preserve">West Barnes Surgery </v>
          </cell>
          <cell r="C1280" t="str">
            <v>NHS Kingston CCG</v>
          </cell>
        </row>
        <row r="1281">
          <cell r="A1281" t="str">
            <v>H85056</v>
          </cell>
          <cell r="B1281" t="str">
            <v>Balham Hill Medical Practice</v>
          </cell>
          <cell r="C1281" t="str">
            <v>NHS Wandsworth CCG</v>
          </cell>
        </row>
        <row r="1282">
          <cell r="A1282" t="str">
            <v>H85057</v>
          </cell>
          <cell r="B1282" t="str">
            <v>Elborough Street Surgery</v>
          </cell>
          <cell r="C1282" t="str">
            <v>NHS Wandsworth CCG</v>
          </cell>
        </row>
        <row r="1283">
          <cell r="A1283" t="str">
            <v>H85061</v>
          </cell>
          <cell r="B1283" t="str">
            <v>The Heathbridge Practice</v>
          </cell>
          <cell r="C1283" t="str">
            <v>NHS Wandsworth CCG</v>
          </cell>
        </row>
        <row r="1284">
          <cell r="A1284" t="str">
            <v>H85063</v>
          </cell>
          <cell r="B1284" t="str">
            <v>GP Centre (Dr Brennon)</v>
          </cell>
          <cell r="C1284" t="str">
            <v>NHS Sutton CCG</v>
          </cell>
        </row>
        <row r="1285">
          <cell r="A1285" t="str">
            <v>H85065</v>
          </cell>
          <cell r="B1285" t="str">
            <v>The Alton Practice</v>
          </cell>
          <cell r="C1285" t="str">
            <v>NHS Wandsworth CCG</v>
          </cell>
        </row>
        <row r="1286">
          <cell r="A1286" t="str">
            <v>H85066</v>
          </cell>
          <cell r="B1286" t="str">
            <v>Balham Park Surgery</v>
          </cell>
          <cell r="C1286" t="str">
            <v>NHS Wandsworth CCG</v>
          </cell>
        </row>
        <row r="1287">
          <cell r="A1287" t="str">
            <v>H85067</v>
          </cell>
          <cell r="B1287" t="str">
            <v>The Danebury Avenue Surgery</v>
          </cell>
          <cell r="C1287" t="str">
            <v>NHS Wandsworth CCG</v>
          </cell>
        </row>
        <row r="1288">
          <cell r="A1288" t="str">
            <v>H85069</v>
          </cell>
          <cell r="B1288" t="str">
            <v>Lavender Hill Group Practice</v>
          </cell>
          <cell r="C1288" t="str">
            <v>NHS Wandsworth CCG</v>
          </cell>
        </row>
        <row r="1289">
          <cell r="A1289" t="str">
            <v>H85070</v>
          </cell>
          <cell r="B1289" t="str">
            <v>Central Medical Centre</v>
          </cell>
          <cell r="C1289" t="str">
            <v>NHS Merton CCG</v>
          </cell>
        </row>
        <row r="1290">
          <cell r="A1290" t="str">
            <v>H85072</v>
          </cell>
          <cell r="B1290" t="str">
            <v>James O'Riordan Medical Centre</v>
          </cell>
          <cell r="C1290" t="str">
            <v>NHS Merton CCG</v>
          </cell>
        </row>
        <row r="1291">
          <cell r="A1291" t="str">
            <v>H85075</v>
          </cell>
          <cell r="B1291" t="str">
            <v>The Haider Practice</v>
          </cell>
          <cell r="C1291" t="str">
            <v>NHS Wandsworth CCG</v>
          </cell>
        </row>
        <row r="1292">
          <cell r="A1292" t="str">
            <v>H85076</v>
          </cell>
          <cell r="B1292" t="str">
            <v xml:space="preserve">Stonecot Surgery </v>
          </cell>
          <cell r="C1292" t="str">
            <v>NHS Merton CCG</v>
          </cell>
        </row>
        <row r="1293">
          <cell r="A1293" t="str">
            <v>H85077</v>
          </cell>
          <cell r="B1293" t="str">
            <v>Bolingbroke Medical Centre</v>
          </cell>
          <cell r="C1293" t="str">
            <v>NHS Wandsworth CCG</v>
          </cell>
        </row>
        <row r="1294">
          <cell r="A1294" t="str">
            <v>H85078</v>
          </cell>
          <cell r="B1294" t="str">
            <v>Mitcham Family Pracitce</v>
          </cell>
          <cell r="C1294" t="str">
            <v>NHS Merton CCG</v>
          </cell>
        </row>
        <row r="1295">
          <cell r="A1295" t="str">
            <v>H85082</v>
          </cell>
          <cell r="B1295" t="str">
            <v>Triangle Surgery</v>
          </cell>
          <cell r="C1295" t="str">
            <v>NHS Wandsworth CCG</v>
          </cell>
        </row>
        <row r="1296">
          <cell r="A1296" t="str">
            <v>H85086</v>
          </cell>
          <cell r="B1296" t="str">
            <v>Wandle Valley Health Centre</v>
          </cell>
          <cell r="C1296" t="str">
            <v>NHS Sutton CCG</v>
          </cell>
        </row>
        <row r="1297">
          <cell r="A1297" t="str">
            <v>H85087</v>
          </cell>
          <cell r="B1297" t="str">
            <v>Open Door Surgery</v>
          </cell>
          <cell r="C1297" t="str">
            <v>NHS Wandsworth CCG</v>
          </cell>
        </row>
        <row r="1298">
          <cell r="A1298" t="str">
            <v>H85088</v>
          </cell>
          <cell r="B1298" t="str">
            <v>Clapham Junction Medical Practice</v>
          </cell>
          <cell r="C1298" t="str">
            <v>NHS Wandsworth CCG</v>
          </cell>
        </row>
        <row r="1299">
          <cell r="A1299" t="str">
            <v>H85090</v>
          </cell>
          <cell r="B1299" t="str">
            <v>Figges Marsh Surgery</v>
          </cell>
          <cell r="C1299" t="str">
            <v>NHS Merton CCG</v>
          </cell>
        </row>
        <row r="1300">
          <cell r="A1300" t="str">
            <v>H85092</v>
          </cell>
          <cell r="B1300" t="str">
            <v>Riverhouse Medical Practice</v>
          </cell>
          <cell r="C1300" t="str">
            <v>NHS Merton CCG</v>
          </cell>
        </row>
        <row r="1301">
          <cell r="A1301" t="str">
            <v>H85095</v>
          </cell>
          <cell r="B1301" t="str">
            <v>Robinhood Lane Medical Centre</v>
          </cell>
          <cell r="C1301" t="str">
            <v>NHS Sutton CCG</v>
          </cell>
        </row>
        <row r="1302">
          <cell r="A1302" t="str">
            <v>H85100</v>
          </cell>
          <cell r="B1302" t="str">
            <v>St Paul’s Cottage</v>
          </cell>
          <cell r="C1302" t="str">
            <v>NHS Wandsworth CCG</v>
          </cell>
        </row>
        <row r="1303">
          <cell r="A1303" t="str">
            <v>H85101</v>
          </cell>
          <cell r="B1303" t="str">
            <v>Grand Drive Surgery</v>
          </cell>
          <cell r="C1303" t="str">
            <v>NHS Merton CCG</v>
          </cell>
        </row>
        <row r="1304">
          <cell r="A1304" t="str">
            <v>H85103</v>
          </cell>
          <cell r="B1304" t="str">
            <v>Hackbridge Medical Centre</v>
          </cell>
          <cell r="C1304" t="str">
            <v>NHS Sutton CCG</v>
          </cell>
        </row>
        <row r="1305">
          <cell r="A1305" t="str">
            <v>H85105</v>
          </cell>
          <cell r="B1305" t="str">
            <v>Cheam Family Practice</v>
          </cell>
          <cell r="C1305" t="str">
            <v>NHS Sutton CCG</v>
          </cell>
        </row>
        <row r="1306">
          <cell r="A1306" t="str">
            <v>H85110</v>
          </cell>
          <cell r="B1306" t="str">
            <v>Ravensbury Park Medical Centre</v>
          </cell>
          <cell r="C1306" t="str">
            <v>NHS Merton CCG</v>
          </cell>
        </row>
        <row r="1307">
          <cell r="A1307" t="str">
            <v>H85111</v>
          </cell>
          <cell r="B1307" t="str">
            <v>Battersea Fields Practice</v>
          </cell>
          <cell r="C1307" t="str">
            <v>NHS Wandsworth CCG</v>
          </cell>
        </row>
        <row r="1308">
          <cell r="A1308" t="str">
            <v>H85112</v>
          </cell>
          <cell r="B1308" t="str">
            <v>Vineyard Hill Road Surgery</v>
          </cell>
          <cell r="C1308" t="str">
            <v>NHS Merton CCG</v>
          </cell>
        </row>
        <row r="1309">
          <cell r="A1309" t="str">
            <v>H85113</v>
          </cell>
          <cell r="B1309" t="str">
            <v>Maldon Road Surgery</v>
          </cell>
          <cell r="C1309" t="str">
            <v>NHS Sutton CCG</v>
          </cell>
        </row>
        <row r="1310">
          <cell r="A1310" t="str">
            <v>H85114</v>
          </cell>
          <cell r="B1310" t="str">
            <v>Thurleigh Road Practice</v>
          </cell>
          <cell r="C1310" t="str">
            <v>NHS Wandsworth CCG</v>
          </cell>
        </row>
        <row r="1311">
          <cell r="A1311" t="str">
            <v>H85115</v>
          </cell>
          <cell r="B1311" t="str">
            <v>Shotfield Medical Practice</v>
          </cell>
          <cell r="C1311" t="str">
            <v>NHS Sutton CCG</v>
          </cell>
        </row>
        <row r="1312">
          <cell r="A1312" t="str">
            <v>H85116</v>
          </cell>
          <cell r="B1312" t="str">
            <v>Manor Road Practice</v>
          </cell>
          <cell r="C1312" t="str">
            <v>NHS Sutton CCG</v>
          </cell>
        </row>
        <row r="1313">
          <cell r="A1313" t="str">
            <v>H85618</v>
          </cell>
          <cell r="B1313" t="str">
            <v>Well Court Surgery</v>
          </cell>
          <cell r="C1313" t="str">
            <v>NHS Sutton CCG</v>
          </cell>
        </row>
        <row r="1314">
          <cell r="A1314" t="str">
            <v>H85634</v>
          </cell>
          <cell r="B1314" t="str">
            <v>Merton Medical Practice</v>
          </cell>
          <cell r="C1314" t="str">
            <v>NHS Merton CCG</v>
          </cell>
        </row>
        <row r="1315">
          <cell r="A1315" t="str">
            <v>H85637</v>
          </cell>
          <cell r="B1315" t="str">
            <v xml:space="preserve">Balham Health Centre </v>
          </cell>
          <cell r="C1315" t="str">
            <v>NHS Wandsworth CCG</v>
          </cell>
        </row>
        <row r="1316">
          <cell r="A1316" t="str">
            <v>H85643</v>
          </cell>
          <cell r="B1316" t="str">
            <v>Inner Park Road Health Centre</v>
          </cell>
          <cell r="C1316" t="str">
            <v>NHS Wandsworth CCG</v>
          </cell>
        </row>
        <row r="1317">
          <cell r="A1317" t="str">
            <v>H85649</v>
          </cell>
          <cell r="B1317" t="str">
            <v>Colliers Wood Surgery</v>
          </cell>
          <cell r="C1317" t="str">
            <v>NHS Merton CCG</v>
          </cell>
        </row>
        <row r="1318">
          <cell r="A1318" t="str">
            <v>H85650</v>
          </cell>
          <cell r="B1318" t="str">
            <v>Granville Road Surgery</v>
          </cell>
          <cell r="C1318" t="str">
            <v>NHS Wandsworth CCG</v>
          </cell>
        </row>
        <row r="1319">
          <cell r="A1319" t="str">
            <v>H85653</v>
          </cell>
          <cell r="B1319" t="str">
            <v>Wallington Family Practice</v>
          </cell>
          <cell r="C1319" t="str">
            <v>NHS Sutton CCG</v>
          </cell>
        </row>
        <row r="1320">
          <cell r="A1320" t="str">
            <v>H85656</v>
          </cell>
          <cell r="B1320" t="str">
            <v>Alexandra Road Surgery</v>
          </cell>
          <cell r="C1320" t="str">
            <v>NHS Merton CCG</v>
          </cell>
        </row>
        <row r="1321">
          <cell r="A1321" t="str">
            <v>H85659</v>
          </cell>
          <cell r="B1321" t="str">
            <v>Begg Practice</v>
          </cell>
          <cell r="C1321" t="str">
            <v>NHS Wandsworth CCG</v>
          </cell>
        </row>
        <row r="1322">
          <cell r="A1322" t="str">
            <v>H85662</v>
          </cell>
          <cell r="B1322" t="str">
            <v>Beeches Surgery</v>
          </cell>
          <cell r="C1322" t="str">
            <v>NHS Sutton CCG</v>
          </cell>
        </row>
        <row r="1323">
          <cell r="A1323" t="str">
            <v>H85664</v>
          </cell>
          <cell r="B1323" t="str">
            <v>Tooting Bec Surgery</v>
          </cell>
          <cell r="C1323" t="str">
            <v>NHS Wandsworth CCG</v>
          </cell>
        </row>
        <row r="1324">
          <cell r="A1324" t="str">
            <v>H85665</v>
          </cell>
          <cell r="B1324" t="str">
            <v>Wallington Medical Centre</v>
          </cell>
          <cell r="C1324" t="str">
            <v>NHS Sutton CCG</v>
          </cell>
        </row>
        <row r="1325">
          <cell r="A1325" t="str">
            <v>H85674</v>
          </cell>
          <cell r="B1325" t="str">
            <v>Beddington Medical Centre</v>
          </cell>
          <cell r="C1325" t="str">
            <v>NHS Sutton CCG</v>
          </cell>
        </row>
        <row r="1326">
          <cell r="A1326" t="str">
            <v>H85680</v>
          </cell>
          <cell r="B1326" t="str">
            <v>Tooting South Medical Centre</v>
          </cell>
          <cell r="C1326" t="str">
            <v>NHS Wandsworth CCG</v>
          </cell>
        </row>
        <row r="1327">
          <cell r="A1327" t="str">
            <v>H85682</v>
          </cell>
          <cell r="B1327" t="str">
            <v>Tudor Lodge Health Centre</v>
          </cell>
          <cell r="C1327" t="str">
            <v>NHS Wandsworth CCG</v>
          </cell>
        </row>
        <row r="1328">
          <cell r="A1328" t="str">
            <v>H85683</v>
          </cell>
          <cell r="B1328" t="str">
            <v>Faccini House</v>
          </cell>
          <cell r="C1328" t="str">
            <v>NHS Sutton CCG</v>
          </cell>
        </row>
        <row r="1329">
          <cell r="A1329" t="str">
            <v>H85686</v>
          </cell>
          <cell r="B1329" t="str">
            <v>Grove Road Practice</v>
          </cell>
          <cell r="C1329" t="str">
            <v>NHS Sutton CCG</v>
          </cell>
        </row>
        <row r="1330">
          <cell r="A1330" t="str">
            <v>H85691</v>
          </cell>
          <cell r="B1330" t="str">
            <v>Nightingale Practice</v>
          </cell>
          <cell r="C1330" t="str">
            <v>NHS Wandsworth CCG</v>
          </cell>
        </row>
        <row r="1331">
          <cell r="A1331" t="str">
            <v>H85693</v>
          </cell>
          <cell r="B1331" t="str">
            <v>Green Wrythe Surgery</v>
          </cell>
          <cell r="C1331" t="str">
            <v>NHS Sutton CCG</v>
          </cell>
        </row>
        <row r="1332">
          <cell r="A1332" t="str">
            <v>H85695</v>
          </cell>
          <cell r="B1332" t="str">
            <v>Furzedown Primary Care Centre WIC</v>
          </cell>
          <cell r="C1332" t="str">
            <v>NHS Wandsworth CCG</v>
          </cell>
        </row>
        <row r="1333">
          <cell r="A1333" t="str">
            <v>Y00020</v>
          </cell>
          <cell r="B1333" t="str">
            <v>Dr SSG Wickremesinghe</v>
          </cell>
          <cell r="C1333" t="str">
            <v>NHS Lambeth CCG</v>
          </cell>
        </row>
        <row r="1334">
          <cell r="A1334" t="str">
            <v>Y00057</v>
          </cell>
          <cell r="B1334" t="str">
            <v>Angel Surgery</v>
          </cell>
          <cell r="C1334" t="str">
            <v>NHS Enfield CCG</v>
          </cell>
        </row>
        <row r="1335">
          <cell r="A1335" t="str">
            <v>Y00090</v>
          </cell>
          <cell r="B1335" t="str">
            <v>The Doctor's House</v>
          </cell>
          <cell r="C1335" t="str">
            <v>NHS Redbridge CCG</v>
          </cell>
        </row>
        <row r="1336">
          <cell r="A1336" t="str">
            <v>Y00092</v>
          </cell>
          <cell r="B1336" t="str">
            <v>The Vicarage Road Practice</v>
          </cell>
          <cell r="C1336" t="str">
            <v>NHS Waltham Forest CCG</v>
          </cell>
        </row>
        <row r="1337">
          <cell r="A1337" t="str">
            <v>Y00105</v>
          </cell>
          <cell r="B1337" t="str">
            <v>Holly Park Clinic</v>
          </cell>
          <cell r="C1337" t="str">
            <v>NHS Barnet CCG</v>
          </cell>
        </row>
        <row r="1338">
          <cell r="A1338" t="str">
            <v>Y00155</v>
          </cell>
          <cell r="B1338" t="str">
            <v>Grove Surgery</v>
          </cell>
          <cell r="C1338" t="str">
            <v>NHS Redbridge CCG</v>
          </cell>
        </row>
        <row r="1339">
          <cell r="A1339" t="str">
            <v>Y00200</v>
          </cell>
          <cell r="B1339" t="str">
            <v>Portobello Medical Centre</v>
          </cell>
          <cell r="C1339" t="str">
            <v>NHS West London CCG</v>
          </cell>
        </row>
        <row r="1340">
          <cell r="A1340" t="str">
            <v>Y00206</v>
          </cell>
          <cell r="B1340" t="str">
            <v>Burnley Practice</v>
          </cell>
          <cell r="C1340" t="str">
            <v>NHS Brent CCG</v>
          </cell>
        </row>
        <row r="1341">
          <cell r="A1341" t="str">
            <v>Y00212</v>
          </cell>
          <cell r="B1341" t="str">
            <v>Pollard Row Practice</v>
          </cell>
          <cell r="C1341" t="str">
            <v>NHS Tower Hamlets CCG</v>
          </cell>
        </row>
        <row r="1342">
          <cell r="A1342" t="str">
            <v>Y00312</v>
          </cell>
          <cell r="B1342" t="str">
            <v>Robins Surgery</v>
          </cell>
          <cell r="C1342" t="str">
            <v>NHS Havering CCG</v>
          </cell>
        </row>
        <row r="1343">
          <cell r="A1343" t="str">
            <v>Y00316</v>
          </cell>
          <cell r="B1343" t="str">
            <v>Woodlands Medical Practice</v>
          </cell>
          <cell r="C1343" t="str">
            <v>NHS Barnet CCG</v>
          </cell>
        </row>
        <row r="1344">
          <cell r="A1344" t="str">
            <v>Y00352</v>
          </cell>
          <cell r="B1344" t="str">
            <v>The Orchard Practice</v>
          </cell>
          <cell r="C1344" t="str">
            <v>NHS Hillingdon CCG</v>
          </cell>
        </row>
        <row r="1345">
          <cell r="A1345" t="str">
            <v>Y00403</v>
          </cell>
          <cell r="B1345" t="str">
            <v>Trowbridge Surgery</v>
          </cell>
          <cell r="C1345" t="str">
            <v>NHS City and Hackney CCG</v>
          </cell>
        </row>
        <row r="1346">
          <cell r="A1346" t="str">
            <v>Y00454</v>
          </cell>
          <cell r="B1346" t="str">
            <v>Dr R Sharma's Practice</v>
          </cell>
          <cell r="C1346" t="str">
            <v>NHS Southwark CCG</v>
          </cell>
        </row>
        <row r="1347">
          <cell r="A1347" t="str">
            <v>Y00507</v>
          </cell>
          <cell r="B1347" t="str">
            <v>St Quintin Health Centre</v>
          </cell>
          <cell r="C1347" t="str">
            <v>NHS West London CCG</v>
          </cell>
        </row>
        <row r="1348">
          <cell r="A1348" t="str">
            <v>Y00542</v>
          </cell>
          <cell r="B1348" t="str">
            <v>Woodlands Practice</v>
          </cell>
          <cell r="C1348" t="str">
            <v>NHS Bromley CCG</v>
          </cell>
        </row>
        <row r="1349">
          <cell r="A1349" t="str">
            <v>Y00612</v>
          </cell>
          <cell r="B1349" t="str">
            <v>Green Cedars Medical Centre</v>
          </cell>
          <cell r="C1349" t="str">
            <v>NHS Enfield CCG</v>
          </cell>
        </row>
        <row r="1350">
          <cell r="A1350" t="str">
            <v>Y00902</v>
          </cell>
          <cell r="B1350" t="str">
            <v>The Westbourne Green Surgery;</v>
          </cell>
          <cell r="C1350" t="str">
            <v>NHS Central London CCG</v>
          </cell>
        </row>
        <row r="1351">
          <cell r="A1351" t="str">
            <v>Y00918</v>
          </cell>
          <cell r="B1351" t="str">
            <v>Granville Medical Centre</v>
          </cell>
          <cell r="C1351" t="str">
            <v>NHS Redbridge CCG</v>
          </cell>
        </row>
        <row r="1352">
          <cell r="A1352" t="str">
            <v>Y01011</v>
          </cell>
          <cell r="B1352" t="str">
            <v>A T Medics</v>
          </cell>
          <cell r="C1352" t="str">
            <v>NHS West London CCG</v>
          </cell>
        </row>
        <row r="1353">
          <cell r="A1353" t="str">
            <v>Y01066</v>
          </cell>
          <cell r="B1353" t="str">
            <v>Hanley Primary Care Centre</v>
          </cell>
          <cell r="C1353" t="str">
            <v>NHS Islington CCG</v>
          </cell>
        </row>
        <row r="1354">
          <cell r="A1354" t="str">
            <v>Y01090</v>
          </cell>
          <cell r="B1354" t="str">
            <v>SMS Medical Practice</v>
          </cell>
          <cell r="C1354" t="str">
            <v>NHS Brent CCG</v>
          </cell>
        </row>
        <row r="1355">
          <cell r="A1355" t="str">
            <v>Y01132</v>
          </cell>
          <cell r="B1355" t="str">
            <v>Chartfield Surgery</v>
          </cell>
          <cell r="C1355" t="str">
            <v>NHS Wandsworth CCG</v>
          </cell>
        </row>
        <row r="1356">
          <cell r="A1356" t="str">
            <v>Y01177</v>
          </cell>
          <cell r="B1356" t="str">
            <v>Tollgate Lodge Healthcare Centre</v>
          </cell>
          <cell r="C1356" t="str">
            <v>NHS City and Hackney CCG</v>
          </cell>
        </row>
        <row r="1357">
          <cell r="A1357" t="str">
            <v>Y01206</v>
          </cell>
          <cell r="B1357" t="str">
            <v>Glebe Road Surgery</v>
          </cell>
          <cell r="C1357" t="str">
            <v>NHS Richmond CCG</v>
          </cell>
        </row>
        <row r="1358">
          <cell r="A1358" t="str">
            <v>Y01221</v>
          </cell>
          <cell r="B1358" t="str">
            <v>Somerset family Health Practice</v>
          </cell>
          <cell r="C1358" t="str">
            <v>NHS Ealing CCG</v>
          </cell>
        </row>
        <row r="1359">
          <cell r="A1359" t="str">
            <v>Y01280</v>
          </cell>
          <cell r="B1359" t="str">
            <v>Shifa Medical Practice</v>
          </cell>
          <cell r="C1359" t="str">
            <v>NHS Barking &amp; Dagenham CCG</v>
          </cell>
        </row>
        <row r="1360">
          <cell r="A1360" t="str">
            <v>Y01291</v>
          </cell>
          <cell r="B1360" t="str">
            <v>Chingford Medical Practice</v>
          </cell>
          <cell r="C1360" t="str">
            <v>NHS Waltham Forest CCG</v>
          </cell>
        </row>
        <row r="1361">
          <cell r="A1361" t="str">
            <v>Y01655</v>
          </cell>
          <cell r="B1361" t="str">
            <v>The Vale Practice</v>
          </cell>
          <cell r="C1361" t="str">
            <v>NHS Haringey CCG</v>
          </cell>
        </row>
        <row r="1362">
          <cell r="A1362" t="str">
            <v>Y01719</v>
          </cell>
          <cell r="B1362" t="str">
            <v>Broad Street Medical Practice</v>
          </cell>
          <cell r="C1362" t="str">
            <v>NHS Barking &amp; Dagenham CCG</v>
          </cell>
        </row>
        <row r="1363">
          <cell r="A1363" t="str">
            <v>Y01795</v>
          </cell>
          <cell r="B1363" t="str">
            <v>Oval Road Practice</v>
          </cell>
          <cell r="C1363" t="str">
            <v>NHS Barking &amp; Dagenham CCG</v>
          </cell>
        </row>
        <row r="1364">
          <cell r="A1364" t="str">
            <v>Y01839</v>
          </cell>
          <cell r="B1364" t="str">
            <v>Lime Tree &amp; Sinnott Healthcare Ltd</v>
          </cell>
          <cell r="C1364" t="str">
            <v>NHS Waltham Forest CCG</v>
          </cell>
        </row>
        <row r="1365">
          <cell r="A1365" t="str">
            <v>Y01962</v>
          </cell>
          <cell r="B1365" t="str">
            <v>Riverside Medical Practice</v>
          </cell>
          <cell r="C1365" t="str">
            <v>NHS Lambeth CCG</v>
          </cell>
        </row>
        <row r="1366">
          <cell r="A1366" t="str">
            <v>Y02117</v>
          </cell>
          <cell r="B1366" t="str">
            <v>The Laurels Medical Practice</v>
          </cell>
          <cell r="C1366" t="str">
            <v>NHS Haringey CCG</v>
          </cell>
        </row>
        <row r="1367">
          <cell r="A1367" t="str">
            <v>Y02222</v>
          </cell>
          <cell r="B1367" t="str">
            <v>The Trinity Medical Centre</v>
          </cell>
          <cell r="C1367" t="str">
            <v>NHS Greenwich CCG</v>
          </cell>
        </row>
        <row r="1368">
          <cell r="A1368" t="str">
            <v>Y02260</v>
          </cell>
          <cell r="B1368" t="str">
            <v>Dr Maher Shakarchi’s Practice</v>
          </cell>
          <cell r="C1368" t="str">
            <v>NHS Central London CCG</v>
          </cell>
        </row>
        <row r="1369">
          <cell r="A1369" t="str">
            <v>Y02342</v>
          </cell>
          <cell r="B1369" t="str">
            <v>Featherstone Road Health Centre</v>
          </cell>
          <cell r="C1369" t="str">
            <v>NHS Ealing CCG</v>
          </cell>
        </row>
        <row r="1370">
          <cell r="A1370" t="str">
            <v>Y02379</v>
          </cell>
          <cell r="B1370" t="str">
            <v>Tudor Drive Surgery</v>
          </cell>
          <cell r="C1370" t="str">
            <v>NHS Kingston CCG</v>
          </cell>
        </row>
        <row r="1371">
          <cell r="A1371" t="str">
            <v>Y02423</v>
          </cell>
          <cell r="B1371" t="str">
            <v>Grafton Medical Partners</v>
          </cell>
          <cell r="C1371" t="str">
            <v>NHS Wandsworth CCG</v>
          </cell>
        </row>
        <row r="1372">
          <cell r="A1372" t="str">
            <v>Y02575</v>
          </cell>
          <cell r="B1372" t="str">
            <v>Porters Avenue Doctors Surgery</v>
          </cell>
          <cell r="C1372" t="str">
            <v>NHS Barking &amp; Dagenham CCG</v>
          </cell>
        </row>
        <row r="1373">
          <cell r="A1373" t="str">
            <v>Y02583</v>
          </cell>
          <cell r="B1373" t="str">
            <v>Barking Town Centre</v>
          </cell>
          <cell r="C1373" t="str">
            <v>NHS Barking &amp; Dagenham CCG</v>
          </cell>
        </row>
        <row r="1374">
          <cell r="A1374" t="str">
            <v>Y02585</v>
          </cell>
          <cell r="B1374" t="str">
            <v>The Orient Practice</v>
          </cell>
          <cell r="C1374" t="str">
            <v>NHS Waltham Forest CCG</v>
          </cell>
        </row>
        <row r="1375">
          <cell r="A1375" t="str">
            <v>Y02589</v>
          </cell>
          <cell r="B1375" t="str">
            <v>Hammersmith and Fulham Centre for Hlth</v>
          </cell>
          <cell r="C1375" t="str">
            <v>NHS Hammersmith and Fulham CCG</v>
          </cell>
        </row>
        <row r="1376">
          <cell r="A1376" t="str">
            <v>Y02671</v>
          </cell>
          <cell r="B1376" t="str">
            <v>The Practice Heart of Hounslow</v>
          </cell>
          <cell r="C1376" t="str">
            <v>NHS Hounslow CCG</v>
          </cell>
        </row>
        <row r="1377">
          <cell r="A1377" t="str">
            <v>Y02672</v>
          </cell>
          <cell r="B1377" t="str">
            <v>The Practice Feltham (Novel)</v>
          </cell>
          <cell r="C1377" t="str">
            <v>NHS Hounslow CCG</v>
          </cell>
        </row>
        <row r="1378">
          <cell r="A1378" t="str">
            <v>Y02674</v>
          </cell>
          <cell r="B1378" t="str">
            <v>Camden Pathways Practice</v>
          </cell>
          <cell r="C1378" t="str">
            <v>NHS Camden CCG</v>
          </cell>
        </row>
        <row r="1379">
          <cell r="A1379" t="str">
            <v>Y02692</v>
          </cell>
          <cell r="B1379" t="str">
            <v>Brent GP Access Unit</v>
          </cell>
          <cell r="C1379" t="str">
            <v>NHS Brent CCG</v>
          </cell>
        </row>
        <row r="1380">
          <cell r="A1380" t="str">
            <v>Y02811</v>
          </cell>
          <cell r="B1380" t="str">
            <v>Cator Medical Centre</v>
          </cell>
          <cell r="C1380" t="str">
            <v>NHS Bromley CCG</v>
          </cell>
        </row>
        <row r="1381">
          <cell r="A1381" t="str">
            <v>Y02812</v>
          </cell>
          <cell r="B1381" t="str">
            <v>Hayes Town Medical Centre (Bondcare)</v>
          </cell>
          <cell r="C1381" t="str">
            <v>NHS Hillingdon CCG</v>
          </cell>
        </row>
        <row r="1382">
          <cell r="A1382" t="str">
            <v>Y02823</v>
          </cell>
          <cell r="B1382" t="str">
            <v>DMC Vicarage Lane</v>
          </cell>
          <cell r="C1382" t="str">
            <v>NHS Newham CCG</v>
          </cell>
        </row>
        <row r="1383">
          <cell r="A1383" t="str">
            <v>Y02842</v>
          </cell>
          <cell r="B1383" t="str">
            <v xml:space="preserve">Half Penny Steps Health Centre; </v>
          </cell>
          <cell r="C1383" t="str">
            <v>NHS West London CCG</v>
          </cell>
        </row>
        <row r="1384">
          <cell r="A1384" t="str">
            <v>Y02897</v>
          </cell>
          <cell r="B1384" t="str">
            <v>Shooters Hill Medical Centre</v>
          </cell>
          <cell r="C1384" t="str">
            <v>NHS Greenwich CCG</v>
          </cell>
        </row>
        <row r="1385">
          <cell r="A1385" t="str">
            <v>Y02906</v>
          </cell>
          <cell r="B1385" t="str">
            <v>Canberra Centre for Health</v>
          </cell>
          <cell r="C1385" t="str">
            <v>NHS Hammersmith and Fulham CCG</v>
          </cell>
        </row>
        <row r="1386">
          <cell r="A1386" t="str">
            <v>Y02914</v>
          </cell>
          <cell r="B1386" t="str">
            <v>Angel Medical Services</v>
          </cell>
          <cell r="C1386" t="str">
            <v>NHS Islington CCG</v>
          </cell>
        </row>
        <row r="1387">
          <cell r="A1387" t="str">
            <v>Y02928</v>
          </cell>
          <cell r="B1387" t="str">
            <v>The Practice Albert Road</v>
          </cell>
          <cell r="C1387" t="str">
            <v>NHS Newham CCG</v>
          </cell>
        </row>
        <row r="1388">
          <cell r="A1388" t="str">
            <v>Y02946</v>
          </cell>
          <cell r="B1388" t="str">
            <v>The Junction Medical Centre WIC</v>
          </cell>
          <cell r="C1388" t="str">
            <v>NHS Wandsworth CCG</v>
          </cell>
        </row>
        <row r="1389">
          <cell r="A1389" t="str">
            <v>Y02957</v>
          </cell>
          <cell r="B1389" t="str">
            <v>Lewisham GP Led Health Centre</v>
          </cell>
          <cell r="C1389" t="str">
            <v>NHS Lewisham CCG</v>
          </cell>
        </row>
        <row r="1390">
          <cell r="A1390" t="str">
            <v>Y02962</v>
          </cell>
          <cell r="B1390" t="str">
            <v>Edridge Road Community H/C WiC</v>
          </cell>
          <cell r="C1390" t="str">
            <v>NHS Croydon CCG</v>
          </cell>
        </row>
        <row r="1391">
          <cell r="A1391" t="str">
            <v>Y02968</v>
          </cell>
          <cell r="B1391" t="str">
            <v>The Wilson Health Centre</v>
          </cell>
          <cell r="C1391" t="str">
            <v>NHS Merton CCG</v>
          </cell>
        </row>
        <row r="1392">
          <cell r="A1392" t="str">
            <v>Y02973</v>
          </cell>
          <cell r="B1392" t="str">
            <v>Kings Park Surgery</v>
          </cell>
          <cell r="C1392" t="str">
            <v>NHS Havering CCG</v>
          </cell>
        </row>
        <row r="1393">
          <cell r="A1393" t="str">
            <v>Y02974</v>
          </cell>
          <cell r="B1393" t="str">
            <v>Thamesmead NHS Health Centre WIC</v>
          </cell>
          <cell r="C1393" t="str">
            <v>NHS Greenwich CCG</v>
          </cell>
        </row>
        <row r="1394">
          <cell r="A1394" t="str">
            <v>Y02986</v>
          </cell>
          <cell r="B1394" t="str">
            <v>Barndoc Healthcare Limited</v>
          </cell>
          <cell r="C1394" t="str">
            <v>NHS Barnet CCG</v>
          </cell>
        </row>
        <row r="1395">
          <cell r="A1395" t="str">
            <v>Y02987</v>
          </cell>
          <cell r="B1395" t="str">
            <v>The Practice Loxford</v>
          </cell>
          <cell r="C1395" t="str">
            <v>NHS Redbridge CCG</v>
          </cell>
        </row>
        <row r="1396">
          <cell r="A1396" t="str">
            <v>Y03023</v>
          </cell>
          <cell r="B1396" t="str">
            <v>St Andrews Health Centre</v>
          </cell>
          <cell r="C1396" t="str">
            <v>NHS Tower Hamlets CCG</v>
          </cell>
        </row>
        <row r="1397">
          <cell r="A1397" t="str">
            <v>Y03035</v>
          </cell>
          <cell r="B1397" t="str">
            <v>Queenswood Practice</v>
          </cell>
          <cell r="C1397" t="str">
            <v>NHS Haringey CCG</v>
          </cell>
        </row>
        <row r="1398">
          <cell r="A1398" t="str">
            <v>Y03049</v>
          </cell>
          <cell r="B1398" t="str">
            <v xml:space="preserve">Springfield GP Led Health Centre </v>
          </cell>
          <cell r="C1398" t="str">
            <v>NHS City and Hackney CCG</v>
          </cell>
        </row>
        <row r="1399">
          <cell r="A1399" t="str">
            <v>Y03054</v>
          </cell>
          <cell r="B1399" t="str">
            <v>Gosbury Hill GP Walk-In Clinic</v>
          </cell>
          <cell r="C1399" t="str">
            <v>NHS Kingston CCG</v>
          </cell>
        </row>
        <row r="1400">
          <cell r="A1400" t="str">
            <v>Y03063</v>
          </cell>
          <cell r="B1400" t="str">
            <v>Hetherington At The Pavilion</v>
          </cell>
          <cell r="C1400" t="str">
            <v>NHS Lambeth CCG</v>
          </cell>
        </row>
        <row r="1401">
          <cell r="A1401" t="str">
            <v>Y03135</v>
          </cell>
          <cell r="B1401" t="str">
            <v>Bridge House</v>
          </cell>
          <cell r="C1401" t="str">
            <v>NHS Haringey CCG</v>
          </cell>
        </row>
        <row r="1402">
          <cell r="A1402" t="str">
            <v>Y03296</v>
          </cell>
          <cell r="B1402" t="str">
            <v>Clover Health Centre WIC</v>
          </cell>
          <cell r="C1402" t="str">
            <v>NHS Greenwich CCG</v>
          </cell>
        </row>
        <row r="1403">
          <cell r="A1403" t="str">
            <v>Y03402</v>
          </cell>
          <cell r="B1403" t="str">
            <v xml:space="preserve">Evergreen Surgery </v>
          </cell>
          <cell r="C1403" t="str">
            <v>NHS Enfield CCG</v>
          </cell>
        </row>
        <row r="1404">
          <cell r="A1404" t="str">
            <v>Y03441</v>
          </cell>
          <cell r="B1404" t="str">
            <v xml:space="preserve">Earls Court Health and Wellbeing </v>
          </cell>
          <cell r="C1404" t="str">
            <v>NHS West London CCG</v>
          </cell>
        </row>
        <row r="1405">
          <cell r="A1405" t="str">
            <v>Y03506</v>
          </cell>
          <cell r="B1405" t="str">
            <v>Chestnuts Park Surgery (Hurley)</v>
          </cell>
          <cell r="C1405" t="str">
            <v>NHS Haringey CCG</v>
          </cell>
        </row>
        <row r="1406">
          <cell r="A1406" t="str">
            <v>Y03663</v>
          </cell>
          <cell r="B1406" t="str">
            <v>Hendon Way Surgery</v>
          </cell>
          <cell r="C1406" t="str">
            <v>NHS Barnet CCG</v>
          </cell>
        </row>
        <row r="1407">
          <cell r="A1407" t="str">
            <v>Y03664</v>
          </cell>
          <cell r="B1407" t="str">
            <v>Dr Azim &amp; Partners</v>
          </cell>
          <cell r="C1407" t="str">
            <v>NHS Barnet CCG</v>
          </cell>
        </row>
        <row r="1408">
          <cell r="A1408" t="str">
            <v>Y03755</v>
          </cell>
          <cell r="B1408" t="str">
            <v>Greenwich Peninsula Practice</v>
          </cell>
          <cell r="C1408" t="str">
            <v>NHS Greenwich CCG</v>
          </cell>
        </row>
        <row r="1409">
          <cell r="A1409" t="str">
            <v>Y04273</v>
          </cell>
          <cell r="B1409" t="str">
            <v>Liberty Bridge Road Practice</v>
          </cell>
          <cell r="C1409" t="str">
            <v>NHS Newham CCG</v>
          </cell>
        </row>
      </sheetData>
    </sheetDataSet>
  </externalBook>
</externalLink>
</file>

<file path=xl/theme/theme1.xml><?xml version="1.0" encoding="utf-8"?>
<a:theme xmlns:a="http://schemas.openxmlformats.org/drawingml/2006/main" name="Office Theme">
  <a:themeElements>
    <a:clrScheme name="Oriel">
      <a:dk1>
        <a:sysClr val="windowText" lastClr="000000"/>
      </a:dk1>
      <a:lt1>
        <a:sysClr val="window" lastClr="FFFFFF"/>
      </a:lt1>
      <a:dk2>
        <a:srgbClr val="575F6D"/>
      </a:dk2>
      <a:lt2>
        <a:srgbClr val="FFF39D"/>
      </a:lt2>
      <a:accent1>
        <a:srgbClr val="FE8637"/>
      </a:accent1>
      <a:accent2>
        <a:srgbClr val="7598D9"/>
      </a:accent2>
      <a:accent3>
        <a:srgbClr val="B32C16"/>
      </a:accent3>
      <a:accent4>
        <a:srgbClr val="F5CD2D"/>
      </a:accent4>
      <a:accent5>
        <a:srgbClr val="AEBAD5"/>
      </a:accent5>
      <a:accent6>
        <a:srgbClr val="777C84"/>
      </a:accent6>
      <a:hlink>
        <a:srgbClr val="D2611C"/>
      </a:hlink>
      <a:folHlink>
        <a:srgbClr val="3B435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elondon.primarycareclaims@nhs.net"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4:J32"/>
  <sheetViews>
    <sheetView showGridLines="0" topLeftCell="A5" workbookViewId="0">
      <selection activeCell="F11" sqref="F11"/>
    </sheetView>
  </sheetViews>
  <sheetFormatPr defaultColWidth="9.140625" defaultRowHeight="12.75" x14ac:dyDescent="0.2"/>
  <cols>
    <col min="4" max="4" width="17" customWidth="1"/>
    <col min="8" max="8" width="62.7109375" bestFit="1" customWidth="1"/>
  </cols>
  <sheetData>
    <row r="4" spans="2:10" ht="18.95" customHeight="1" thickBot="1" x14ac:dyDescent="0.25"/>
    <row r="5" spans="2:10" ht="42.75" customHeight="1" thickBot="1" x14ac:dyDescent="0.25">
      <c r="B5" s="143" t="s">
        <v>592</v>
      </c>
      <c r="C5" s="177" t="s">
        <v>589</v>
      </c>
      <c r="D5" s="178"/>
      <c r="E5" s="178"/>
      <c r="F5" s="178"/>
      <c r="G5" s="179"/>
      <c r="H5" s="140"/>
    </row>
    <row r="7" spans="2:10" ht="13.9" customHeight="1" x14ac:dyDescent="0.2">
      <c r="C7" s="192" t="s">
        <v>622</v>
      </c>
      <c r="D7" s="192"/>
      <c r="E7" s="192"/>
      <c r="F7" s="192"/>
      <c r="G7" s="192"/>
      <c r="H7" s="133" t="str">
        <f>IF(H5&lt;&gt;"",VLOOKUP(H5,ListSize,3,FALSE),"")</f>
        <v/>
      </c>
    </row>
    <row r="8" spans="2:10" ht="26.25" x14ac:dyDescent="0.2">
      <c r="C8" s="192" t="s">
        <v>339</v>
      </c>
      <c r="D8" s="192"/>
      <c r="E8" s="192"/>
      <c r="F8" s="192"/>
      <c r="G8" s="192"/>
      <c r="H8" s="134" t="str">
        <f>IF(H5&lt;&gt;"",VLOOKUP(H5,ListSize,2,FALSE),"")</f>
        <v/>
      </c>
    </row>
    <row r="10" spans="2:10" ht="15.75" thickBot="1" x14ac:dyDescent="0.25">
      <c r="D10" s="177" t="s">
        <v>591</v>
      </c>
      <c r="E10" s="178"/>
      <c r="F10" s="178"/>
      <c r="G10" s="178"/>
      <c r="H10" s="179"/>
    </row>
    <row r="11" spans="2:10" ht="27" thickBot="1" x14ac:dyDescent="0.25">
      <c r="B11" s="143" t="s">
        <v>593</v>
      </c>
      <c r="D11" s="193" t="s">
        <v>342</v>
      </c>
      <c r="E11" s="193"/>
      <c r="F11" s="140" t="s">
        <v>35</v>
      </c>
      <c r="H11" s="170" t="s">
        <v>703</v>
      </c>
      <c r="J11" s="80"/>
    </row>
    <row r="12" spans="2:10" ht="13.5" thickBot="1" x14ac:dyDescent="0.25"/>
    <row r="13" spans="2:10" ht="15.75" thickBot="1" x14ac:dyDescent="0.25">
      <c r="C13" s="180" t="s">
        <v>702</v>
      </c>
      <c r="D13" s="181"/>
      <c r="E13" s="181"/>
      <c r="F13" s="181"/>
      <c r="G13" s="181"/>
      <c r="H13" s="182"/>
    </row>
    <row r="15" spans="2:10" ht="13.5" thickBot="1" x14ac:dyDescent="0.25">
      <c r="H15" s="80"/>
    </row>
    <row r="16" spans="2:10" ht="24" thickBot="1" x14ac:dyDescent="0.25">
      <c r="B16" s="143" t="s">
        <v>594</v>
      </c>
    </row>
    <row r="19" spans="3:10" ht="13.5" thickBot="1" x14ac:dyDescent="0.25"/>
    <row r="20" spans="3:10" s="141" customFormat="1" x14ac:dyDescent="0.2">
      <c r="C20" s="183" t="s">
        <v>704</v>
      </c>
      <c r="D20" s="184"/>
      <c r="E20" s="184"/>
      <c r="F20" s="184"/>
      <c r="G20" s="184"/>
      <c r="H20" s="185"/>
    </row>
    <row r="21" spans="3:10" s="141" customFormat="1" x14ac:dyDescent="0.2">
      <c r="C21" s="186"/>
      <c r="D21" s="187"/>
      <c r="E21" s="187"/>
      <c r="F21" s="187"/>
      <c r="G21" s="187"/>
      <c r="H21" s="188"/>
    </row>
    <row r="22" spans="3:10" s="141" customFormat="1" x14ac:dyDescent="0.2">
      <c r="C22" s="186"/>
      <c r="D22" s="187"/>
      <c r="E22" s="187"/>
      <c r="F22" s="187"/>
      <c r="G22" s="187"/>
      <c r="H22" s="188"/>
    </row>
    <row r="23" spans="3:10" s="141" customFormat="1" x14ac:dyDescent="0.2">
      <c r="C23" s="186"/>
      <c r="D23" s="187"/>
      <c r="E23" s="187"/>
      <c r="F23" s="187"/>
      <c r="G23" s="187"/>
      <c r="H23" s="188"/>
    </row>
    <row r="24" spans="3:10" s="141" customFormat="1" x14ac:dyDescent="0.2">
      <c r="C24" s="186"/>
      <c r="D24" s="187"/>
      <c r="E24" s="187"/>
      <c r="F24" s="187"/>
      <c r="G24" s="187"/>
      <c r="H24" s="188"/>
    </row>
    <row r="25" spans="3:10" s="141" customFormat="1" x14ac:dyDescent="0.2">
      <c r="C25" s="186"/>
      <c r="D25" s="187"/>
      <c r="E25" s="187"/>
      <c r="F25" s="187"/>
      <c r="G25" s="187"/>
      <c r="H25" s="188"/>
    </row>
    <row r="26" spans="3:10" s="141" customFormat="1" x14ac:dyDescent="0.2">
      <c r="C26" s="186"/>
      <c r="D26" s="187"/>
      <c r="E26" s="187"/>
      <c r="F26" s="187"/>
      <c r="G26" s="187"/>
      <c r="H26" s="188"/>
    </row>
    <row r="27" spans="3:10" s="141" customFormat="1" x14ac:dyDescent="0.2">
      <c r="C27" s="186"/>
      <c r="D27" s="187"/>
      <c r="E27" s="187"/>
      <c r="F27" s="187"/>
      <c r="G27" s="187"/>
      <c r="H27" s="188"/>
    </row>
    <row r="28" spans="3:10" s="141" customFormat="1" ht="181.5" customHeight="1" thickBot="1" x14ac:dyDescent="0.25">
      <c r="C28" s="189"/>
      <c r="D28" s="190"/>
      <c r="E28" s="190"/>
      <c r="F28" s="190"/>
      <c r="G28" s="190"/>
      <c r="H28" s="191"/>
    </row>
    <row r="29" spans="3:10" ht="12.75" customHeight="1" x14ac:dyDescent="0.2"/>
    <row r="30" spans="3:10" ht="12.75" customHeight="1" thickBot="1" x14ac:dyDescent="0.25">
      <c r="C30" s="137"/>
      <c r="D30" s="137"/>
      <c r="E30" s="136"/>
      <c r="F30" s="136"/>
      <c r="G30" s="136"/>
      <c r="H30" s="136"/>
      <c r="I30" s="136"/>
      <c r="J30" s="136"/>
    </row>
    <row r="31" spans="3:10" ht="37.5" customHeight="1" x14ac:dyDescent="0.2">
      <c r="C31" s="171" t="s">
        <v>359</v>
      </c>
      <c r="D31" s="172"/>
      <c r="E31" s="175" t="s">
        <v>624</v>
      </c>
      <c r="F31" s="175"/>
      <c r="G31" s="175"/>
      <c r="H31" s="176"/>
      <c r="I31" s="136"/>
      <c r="J31" s="136"/>
    </row>
    <row r="32" spans="3:10" ht="13.5" thickBot="1" x14ac:dyDescent="0.25">
      <c r="C32" s="173"/>
      <c r="D32" s="174"/>
      <c r="E32" s="142"/>
      <c r="F32" s="142"/>
      <c r="G32" s="142"/>
      <c r="H32" s="139"/>
    </row>
  </sheetData>
  <sheetProtection selectLockedCells="1"/>
  <mergeCells count="9">
    <mergeCell ref="C31:D32"/>
    <mergeCell ref="E31:H31"/>
    <mergeCell ref="C5:G5"/>
    <mergeCell ref="C13:H13"/>
    <mergeCell ref="C20:H28"/>
    <mergeCell ref="C7:G7"/>
    <mergeCell ref="C8:G8"/>
    <mergeCell ref="D10:H10"/>
    <mergeCell ref="D11:E11"/>
  </mergeCells>
  <dataValidations count="2">
    <dataValidation type="textLength" operator="equal" allowBlank="1" showInputMessage="1" showErrorMessage="1" errorTitle="Enter Practioce Code" promptTitle="Enter Practice Code" sqref="H5" xr:uid="{00000000-0002-0000-0000-000000000000}">
      <formula1>6</formula1>
    </dataValidation>
    <dataValidation type="list" allowBlank="1" showInputMessage="1" showErrorMessage="1" errorTitle="Select Quarter" promptTitle="Select Quarter" sqref="F11" xr:uid="{00000000-0002-0000-0000-000001000000}">
      <formula1>Quarters</formula1>
    </dataValidation>
  </dataValidations>
  <hyperlinks>
    <hyperlink ref="E31" r:id="rId1" xr:uid="{00000000-0004-0000-0000-000000000000}"/>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A1:S59"/>
  <sheetViews>
    <sheetView zoomScaleNormal="100" workbookViewId="0">
      <selection activeCell="B4" sqref="B4:C4"/>
    </sheetView>
  </sheetViews>
  <sheetFormatPr defaultColWidth="0" defaultRowHeight="14.25" zeroHeight="1" x14ac:dyDescent="0.2"/>
  <cols>
    <col min="1" max="1" width="35.85546875" style="6" customWidth="1"/>
    <col min="2" max="2" width="19.140625" style="6" customWidth="1"/>
    <col min="3" max="3" width="19.7109375" style="18" customWidth="1"/>
    <col min="4" max="7" width="17.140625" style="6" customWidth="1"/>
    <col min="8" max="8" width="17.140625" style="18" customWidth="1"/>
    <col min="9" max="9" width="9.42578125" style="6" customWidth="1"/>
    <col min="10" max="16384" width="9.140625" style="6" hidden="1"/>
  </cols>
  <sheetData>
    <row r="1" spans="1:9" ht="63" customHeight="1" thickBot="1" x14ac:dyDescent="0.25">
      <c r="H1"/>
    </row>
    <row r="2" spans="1:9" ht="23.25" x14ac:dyDescent="0.2">
      <c r="A2" s="224" t="s">
        <v>41</v>
      </c>
      <c r="B2" s="225"/>
      <c r="C2" s="225"/>
      <c r="D2" s="226"/>
      <c r="E2" s="39"/>
      <c r="F2" s="145" t="s">
        <v>590</v>
      </c>
      <c r="G2" s="55"/>
      <c r="H2" s="132" t="str">
        <f>'Welcome Page'!F11</f>
        <v>Q1</v>
      </c>
      <c r="I2" s="56"/>
    </row>
    <row r="3" spans="1:9" ht="15" customHeight="1" x14ac:dyDescent="0.2">
      <c r="A3" s="7"/>
      <c r="B3" s="7"/>
      <c r="C3" s="8"/>
      <c r="D3" s="9"/>
      <c r="E3" s="39"/>
      <c r="F3" s="10"/>
      <c r="G3" s="10"/>
      <c r="H3" s="11"/>
      <c r="I3" s="56"/>
    </row>
    <row r="4" spans="1:9" ht="19.5" customHeight="1" x14ac:dyDescent="0.2">
      <c r="A4" s="72" t="s">
        <v>601</v>
      </c>
      <c r="B4" s="194" t="e">
        <f>IF(B5&lt;&gt;"",VLOOKUP(B5,ListSize,3,FALSE),"")</f>
        <v>#N/A</v>
      </c>
      <c r="C4" s="195"/>
      <c r="D4" s="9"/>
      <c r="E4" s="10"/>
      <c r="F4" s="10"/>
      <c r="G4" s="10"/>
      <c r="H4" s="11"/>
      <c r="I4" s="56"/>
    </row>
    <row r="5" spans="1:9" ht="30" customHeight="1" x14ac:dyDescent="0.2">
      <c r="A5" s="71" t="s">
        <v>340</v>
      </c>
      <c r="B5" s="131">
        <f>'Welcome Page'!H5</f>
        <v>0</v>
      </c>
      <c r="C5" s="69"/>
      <c r="D5" s="8"/>
      <c r="E5" s="209" t="s">
        <v>343</v>
      </c>
      <c r="F5" s="210"/>
      <c r="G5" s="210"/>
      <c r="H5" s="211"/>
      <c r="I5" s="56"/>
    </row>
    <row r="6" spans="1:9" ht="30" customHeight="1" x14ac:dyDescent="0.2">
      <c r="A6" s="59" t="s">
        <v>339</v>
      </c>
      <c r="B6" s="196" t="e">
        <f>IF(B5&lt;&gt;"",VLOOKUP(B5,ListSize,2,FALSE),"")</f>
        <v>#N/A</v>
      </c>
      <c r="C6" s="195"/>
      <c r="D6" s="8"/>
      <c r="E6" s="212"/>
      <c r="F6" s="213"/>
      <c r="G6" s="213"/>
      <c r="H6" s="214"/>
      <c r="I6" s="56"/>
    </row>
    <row r="7" spans="1:9" ht="30" customHeight="1" x14ac:dyDescent="0.2">
      <c r="A7" s="59" t="s">
        <v>603</v>
      </c>
      <c r="B7" s="67" t="e">
        <f>IF(B5&lt;&gt;"",VLOOKUP(B5,ListSize,4,FALSE),"")</f>
        <v>#N/A</v>
      </c>
      <c r="C7" s="70"/>
      <c r="D7" s="63"/>
      <c r="E7" s="212"/>
      <c r="F7" s="213"/>
      <c r="G7" s="213"/>
      <c r="H7" s="214"/>
      <c r="I7" s="56"/>
    </row>
    <row r="8" spans="1:9" ht="30" customHeight="1" x14ac:dyDescent="0.2">
      <c r="A8" s="59" t="s">
        <v>341</v>
      </c>
      <c r="B8" s="66" t="e">
        <f>IF(B7&lt;&gt;"",MROUND((((B7/1000)*30)/60),0.25),"")</f>
        <v>#N/A</v>
      </c>
      <c r="C8" s="68" t="e">
        <f>IF(B5&lt;&gt;"",B8/24,"")</f>
        <v>#N/A</v>
      </c>
      <c r="D8" s="64"/>
      <c r="E8" s="212"/>
      <c r="F8" s="213"/>
      <c r="G8" s="213"/>
      <c r="H8" s="214"/>
      <c r="I8" s="56"/>
    </row>
    <row r="9" spans="1:9" ht="30" customHeight="1" x14ac:dyDescent="0.2">
      <c r="A9" s="60" t="s">
        <v>40</v>
      </c>
      <c r="B9" s="197"/>
      <c r="C9" s="198"/>
      <c r="D9" s="12"/>
      <c r="E9" s="215"/>
      <c r="F9" s="216"/>
      <c r="G9" s="216"/>
      <c r="H9" s="217"/>
      <c r="I9" s="56"/>
    </row>
    <row r="10" spans="1:9" ht="15" customHeight="1" x14ac:dyDescent="0.2">
      <c r="A10" s="13"/>
      <c r="B10" s="9"/>
      <c r="C10" s="11"/>
      <c r="D10" s="14"/>
      <c r="E10" s="14"/>
      <c r="F10" s="14"/>
      <c r="G10" s="14"/>
      <c r="H10" s="11"/>
      <c r="I10" s="56"/>
    </row>
    <row r="11" spans="1:9" x14ac:dyDescent="0.2">
      <c r="A11" s="199" t="s">
        <v>595</v>
      </c>
      <c r="B11" s="200"/>
      <c r="C11" s="200"/>
      <c r="D11" s="200"/>
      <c r="E11" s="200"/>
      <c r="F11" s="201"/>
      <c r="G11" s="201"/>
      <c r="H11" s="202"/>
      <c r="I11" s="56"/>
    </row>
    <row r="12" spans="1:9" ht="180" customHeight="1" x14ac:dyDescent="0.2">
      <c r="A12" s="203"/>
      <c r="B12" s="204"/>
      <c r="C12" s="204"/>
      <c r="D12" s="204"/>
      <c r="E12" s="204"/>
      <c r="F12" s="205"/>
      <c r="G12" s="205"/>
      <c r="H12" s="206"/>
      <c r="I12" s="56"/>
    </row>
    <row r="13" spans="1:9" ht="15" customHeight="1" thickBot="1" x14ac:dyDescent="0.25">
      <c r="A13" s="15"/>
      <c r="B13" s="15"/>
      <c r="C13" s="15"/>
      <c r="D13" s="15"/>
      <c r="E13" s="15"/>
      <c r="F13" s="16"/>
      <c r="G13" s="16"/>
      <c r="H13" s="17"/>
      <c r="I13" s="56"/>
    </row>
    <row r="14" spans="1:9" ht="14.25" customHeight="1" x14ac:dyDescent="0.2">
      <c r="A14" s="218" t="s">
        <v>38</v>
      </c>
      <c r="B14" s="219"/>
      <c r="C14" s="237" t="s">
        <v>9</v>
      </c>
      <c r="D14" s="207" t="s">
        <v>39</v>
      </c>
      <c r="E14" s="207" t="s">
        <v>10</v>
      </c>
      <c r="F14" s="207" t="s">
        <v>11</v>
      </c>
      <c r="G14" s="207" t="s">
        <v>14</v>
      </c>
      <c r="H14" s="242" t="s">
        <v>12</v>
      </c>
      <c r="I14" s="56"/>
    </row>
    <row r="15" spans="1:9" ht="15" customHeight="1" x14ac:dyDescent="0.2">
      <c r="A15" s="220"/>
      <c r="B15" s="221"/>
      <c r="C15" s="238"/>
      <c r="D15" s="208"/>
      <c r="E15" s="208"/>
      <c r="F15" s="208"/>
      <c r="G15" s="208"/>
      <c r="H15" s="243"/>
      <c r="I15" s="56"/>
    </row>
    <row r="16" spans="1:9" ht="12.75" customHeight="1" thickBot="1" x14ac:dyDescent="0.25">
      <c r="A16" s="220"/>
      <c r="B16" s="221"/>
      <c r="C16" s="239"/>
      <c r="D16" s="36" t="s">
        <v>15</v>
      </c>
      <c r="E16" s="36" t="s">
        <v>15</v>
      </c>
      <c r="F16" s="36" t="s">
        <v>15</v>
      </c>
      <c r="G16" s="36" t="s">
        <v>15</v>
      </c>
      <c r="H16" s="51" t="s">
        <v>15</v>
      </c>
      <c r="I16" s="56"/>
    </row>
    <row r="17" spans="1:19" ht="18" customHeight="1" thickBot="1" x14ac:dyDescent="0.25">
      <c r="A17" s="222"/>
      <c r="B17" s="223"/>
      <c r="C17" s="58">
        <f t="shared" ref="C17:H17" si="0">C28+C39+C50</f>
        <v>0</v>
      </c>
      <c r="D17" s="50">
        <f t="shared" si="0"/>
        <v>0</v>
      </c>
      <c r="E17" s="50">
        <f t="shared" si="0"/>
        <v>0</v>
      </c>
      <c r="F17" s="50">
        <f t="shared" si="0"/>
        <v>0</v>
      </c>
      <c r="G17" s="50">
        <f t="shared" si="0"/>
        <v>0</v>
      </c>
      <c r="H17" s="52">
        <f t="shared" si="0"/>
        <v>0</v>
      </c>
      <c r="I17" s="56"/>
    </row>
    <row r="18" spans="1:19" ht="15" customHeight="1" thickBot="1" x14ac:dyDescent="0.25">
      <c r="A18" s="13"/>
      <c r="B18" s="9"/>
      <c r="C18" s="19"/>
      <c r="D18" s="19"/>
      <c r="E18" s="19"/>
      <c r="F18" s="19"/>
      <c r="G18" s="19"/>
      <c r="H18" s="19"/>
      <c r="I18" s="56"/>
    </row>
    <row r="19" spans="1:19" ht="15.75" thickBot="1" x14ac:dyDescent="0.25">
      <c r="A19" s="25" t="s">
        <v>20</v>
      </c>
      <c r="B19" s="32" t="str">
        <f>IF(Q="Q1","April",IF(Q="Q2","July",IF(Q="Q3","October",IF(Q="Q4","January",""))))</f>
        <v>April</v>
      </c>
      <c r="C19" s="33">
        <f>VLOOKUP(B19,Tables!A4:H15,7,FALSE)</f>
        <v>2019</v>
      </c>
      <c r="D19" s="19"/>
      <c r="E19" s="10"/>
      <c r="F19" s="10"/>
      <c r="G19" s="37"/>
      <c r="H19" s="11"/>
      <c r="I19" s="56"/>
    </row>
    <row r="20" spans="1:19" ht="15" customHeight="1" thickBot="1" x14ac:dyDescent="0.25">
      <c r="A20" s="20"/>
      <c r="B20" s="10"/>
      <c r="C20" s="11"/>
      <c r="D20" s="10"/>
      <c r="E20" s="19"/>
      <c r="F20" s="10"/>
      <c r="G20" s="10"/>
      <c r="H20" s="11"/>
      <c r="I20" s="56"/>
    </row>
    <row r="21" spans="1:19" ht="37.5" customHeight="1" x14ac:dyDescent="0.2">
      <c r="A21" s="237" t="s">
        <v>1</v>
      </c>
      <c r="B21" s="233" t="s">
        <v>344</v>
      </c>
      <c r="C21" s="233" t="s">
        <v>18</v>
      </c>
      <c r="D21" s="53" t="s">
        <v>16</v>
      </c>
      <c r="E21" s="53" t="s">
        <v>10</v>
      </c>
      <c r="F21" s="53" t="s">
        <v>11</v>
      </c>
      <c r="G21" s="53" t="s">
        <v>14</v>
      </c>
      <c r="H21" s="54" t="s">
        <v>12</v>
      </c>
      <c r="I21" s="56"/>
    </row>
    <row r="22" spans="1:19" ht="15" customHeight="1" x14ac:dyDescent="0.2">
      <c r="A22" s="244"/>
      <c r="B22" s="234"/>
      <c r="C22" s="234"/>
      <c r="D22" s="35" t="s">
        <v>15</v>
      </c>
      <c r="E22" s="35" t="s">
        <v>15</v>
      </c>
      <c r="F22" s="35" t="s">
        <v>15</v>
      </c>
      <c r="G22" s="35" t="s">
        <v>15</v>
      </c>
      <c r="H22" s="40" t="s">
        <v>15</v>
      </c>
      <c r="I22" s="57"/>
      <c r="J22" s="21"/>
      <c r="K22" s="21"/>
      <c r="L22" s="21"/>
      <c r="M22" s="21"/>
      <c r="N22" s="21"/>
      <c r="O22" s="21"/>
      <c r="P22" s="21"/>
      <c r="Q22" s="21"/>
      <c r="R22" s="21"/>
      <c r="S22" s="21"/>
    </row>
    <row r="23" spans="1:19" ht="20.100000000000001" customHeight="1" x14ac:dyDescent="0.2">
      <c r="A23" s="48">
        <f>VLOOKUP(B19,Tables!A4:H15,2,FALSE)</f>
        <v>43556</v>
      </c>
      <c r="B23" s="5"/>
      <c r="C23" s="5"/>
      <c r="D23" s="34"/>
      <c r="E23" s="34"/>
      <c r="F23" s="38">
        <f>IF(A23&lt;&gt;"N/A",E23-G23,"")</f>
        <v>0</v>
      </c>
      <c r="G23" s="34"/>
      <c r="H23" s="41">
        <f>D23-E23</f>
        <v>0</v>
      </c>
      <c r="I23" s="56"/>
    </row>
    <row r="24" spans="1:19" ht="20.100000000000001" customHeight="1" x14ac:dyDescent="0.2">
      <c r="A24" s="48">
        <f>VLOOKUP(B19,Tables!A4:H15,3,FALSE)</f>
        <v>43563</v>
      </c>
      <c r="B24" s="5"/>
      <c r="C24" s="5"/>
      <c r="D24" s="34"/>
      <c r="E24" s="34"/>
      <c r="F24" s="38">
        <f>IF(A24&lt;&gt;"N/A",E24-G24,"")</f>
        <v>0</v>
      </c>
      <c r="G24" s="34"/>
      <c r="H24" s="41">
        <f>D24-E24</f>
        <v>0</v>
      </c>
      <c r="I24" s="56"/>
    </row>
    <row r="25" spans="1:19" ht="20.100000000000001" customHeight="1" x14ac:dyDescent="0.2">
      <c r="A25" s="48">
        <f>VLOOKUP(B19,Tables!A4:H15,4,FALSE)</f>
        <v>43570</v>
      </c>
      <c r="B25" s="5"/>
      <c r="C25" s="4"/>
      <c r="D25" s="34"/>
      <c r="E25" s="34"/>
      <c r="F25" s="38">
        <f>IF(A25&lt;&gt;"N/A",E25-G25,"")</f>
        <v>0</v>
      </c>
      <c r="G25" s="34"/>
      <c r="H25" s="41">
        <f>D25-E25</f>
        <v>0</v>
      </c>
      <c r="I25" s="56"/>
    </row>
    <row r="26" spans="1:19" ht="20.100000000000001" customHeight="1" x14ac:dyDescent="0.2">
      <c r="A26" s="48">
        <f>VLOOKUP(B19,Tables!A4:H15,5,FALSE)</f>
        <v>43577</v>
      </c>
      <c r="B26" s="5"/>
      <c r="C26" s="4"/>
      <c r="D26" s="34"/>
      <c r="E26" s="34"/>
      <c r="F26" s="38">
        <f>IF(A26&lt;&gt;"N/A",E26-G26,"")</f>
        <v>0</v>
      </c>
      <c r="G26" s="34"/>
      <c r="H26" s="41">
        <f>D26-E26</f>
        <v>0</v>
      </c>
      <c r="I26" s="56"/>
    </row>
    <row r="27" spans="1:19" ht="20.100000000000001" customHeight="1" x14ac:dyDescent="0.2">
      <c r="A27" s="48">
        <f>VLOOKUP(B19,Tables!A4:H15,6,FALSE)</f>
        <v>43584</v>
      </c>
      <c r="B27" s="5"/>
      <c r="C27" s="65"/>
      <c r="D27" s="5"/>
      <c r="E27" s="5"/>
      <c r="F27" s="38">
        <f>IF(A27&lt;&gt;"N/A",E27-G27,"")</f>
        <v>0</v>
      </c>
      <c r="G27" s="34"/>
      <c r="H27" s="41">
        <f>IF($A27&lt;&gt;"N/A",D27-E27,"")</f>
        <v>0</v>
      </c>
      <c r="I27" s="56"/>
    </row>
    <row r="28" spans="1:19" ht="20.100000000000001" customHeight="1" thickBot="1" x14ac:dyDescent="0.25">
      <c r="A28" s="42" t="s">
        <v>19</v>
      </c>
      <c r="B28" s="43"/>
      <c r="C28" s="44">
        <f t="shared" ref="C28:H28" si="1">SUM(C23:C27)</f>
        <v>0</v>
      </c>
      <c r="D28" s="45">
        <f t="shared" si="1"/>
        <v>0</v>
      </c>
      <c r="E28" s="45">
        <f t="shared" si="1"/>
        <v>0</v>
      </c>
      <c r="F28" s="46">
        <f t="shared" si="1"/>
        <v>0</v>
      </c>
      <c r="G28" s="45">
        <f t="shared" si="1"/>
        <v>0</v>
      </c>
      <c r="H28" s="47">
        <f t="shared" si="1"/>
        <v>0</v>
      </c>
      <c r="I28" s="56"/>
    </row>
    <row r="29" spans="1:19" ht="15" customHeight="1" thickBot="1" x14ac:dyDescent="0.25">
      <c r="A29" s="13"/>
      <c r="B29" s="9"/>
      <c r="C29" s="22"/>
      <c r="D29" s="22"/>
      <c r="E29" s="22"/>
      <c r="F29" s="22"/>
      <c r="G29" s="22"/>
      <c r="H29" s="22"/>
      <c r="I29" s="56"/>
    </row>
    <row r="30" spans="1:19" ht="15.75" thickBot="1" x14ac:dyDescent="0.25">
      <c r="A30" s="25" t="s">
        <v>20</v>
      </c>
      <c r="B30" s="32" t="str">
        <f>IF(Q="Q1","May",IF(Q="Q2","August",IF(Q="Q3","November",IF(Q="Q4","February",""))))</f>
        <v>May</v>
      </c>
      <c r="C30" s="33">
        <f>VLOOKUP(B19,Tables!A4:H15,7,FALSE)</f>
        <v>2019</v>
      </c>
      <c r="D30" s="10"/>
      <c r="E30" s="10"/>
      <c r="F30" s="10"/>
      <c r="G30" s="10"/>
      <c r="H30" s="11"/>
      <c r="I30" s="56"/>
    </row>
    <row r="31" spans="1:19" ht="15" customHeight="1" thickBot="1" x14ac:dyDescent="0.25">
      <c r="A31" s="20"/>
      <c r="B31" s="10"/>
      <c r="C31" s="11"/>
      <c r="D31" s="10"/>
      <c r="E31" s="10"/>
      <c r="F31" s="10"/>
      <c r="G31" s="10"/>
      <c r="H31" s="11"/>
      <c r="I31" s="56"/>
    </row>
    <row r="32" spans="1:19" ht="36.950000000000003" customHeight="1" x14ac:dyDescent="0.2">
      <c r="A32" s="237" t="s">
        <v>1</v>
      </c>
      <c r="B32" s="233" t="s">
        <v>344</v>
      </c>
      <c r="C32" s="233" t="s">
        <v>18</v>
      </c>
      <c r="D32" s="53" t="s">
        <v>16</v>
      </c>
      <c r="E32" s="53" t="s">
        <v>10</v>
      </c>
      <c r="F32" s="53" t="s">
        <v>11</v>
      </c>
      <c r="G32" s="53" t="s">
        <v>14</v>
      </c>
      <c r="H32" s="54" t="s">
        <v>12</v>
      </c>
      <c r="I32" s="56"/>
    </row>
    <row r="33" spans="1:9" ht="15" customHeight="1" x14ac:dyDescent="0.2">
      <c r="A33" s="244"/>
      <c r="B33" s="234"/>
      <c r="C33" s="234"/>
      <c r="D33" s="35" t="s">
        <v>15</v>
      </c>
      <c r="E33" s="35" t="s">
        <v>15</v>
      </c>
      <c r="F33" s="35" t="s">
        <v>15</v>
      </c>
      <c r="G33" s="35" t="s">
        <v>15</v>
      </c>
      <c r="H33" s="40" t="s">
        <v>15</v>
      </c>
      <c r="I33" s="56"/>
    </row>
    <row r="34" spans="1:9" ht="21" customHeight="1" x14ac:dyDescent="0.2">
      <c r="A34" s="48">
        <f>VLOOKUP(B30,Tables!A4:H15,2,FALSE)</f>
        <v>43591</v>
      </c>
      <c r="B34" s="5"/>
      <c r="C34" s="5"/>
      <c r="D34" s="34"/>
      <c r="E34" s="34"/>
      <c r="F34" s="38">
        <f>E34-G34</f>
        <v>0</v>
      </c>
      <c r="G34" s="34"/>
      <c r="H34" s="41">
        <f>D34-E34</f>
        <v>0</v>
      </c>
      <c r="I34" s="56"/>
    </row>
    <row r="35" spans="1:9" ht="21" customHeight="1" x14ac:dyDescent="0.2">
      <c r="A35" s="48">
        <f>VLOOKUP(B30,Tables!A4:H15,3,FALSE)</f>
        <v>43598</v>
      </c>
      <c r="B35" s="5"/>
      <c r="C35" s="5"/>
      <c r="D35" s="34"/>
      <c r="E35" s="34"/>
      <c r="F35" s="38">
        <f>E35-G35</f>
        <v>0</v>
      </c>
      <c r="G35" s="34"/>
      <c r="H35" s="41">
        <f>D35-E35</f>
        <v>0</v>
      </c>
      <c r="I35" s="56"/>
    </row>
    <row r="36" spans="1:9" ht="21" customHeight="1" x14ac:dyDescent="0.2">
      <c r="A36" s="48">
        <f>VLOOKUP(B30,Tables!A4:H15,4,FALSE)</f>
        <v>43605</v>
      </c>
      <c r="B36" s="5"/>
      <c r="C36" s="4"/>
      <c r="D36" s="34"/>
      <c r="E36" s="34"/>
      <c r="F36" s="38">
        <f>E36-G36</f>
        <v>0</v>
      </c>
      <c r="G36" s="34"/>
      <c r="H36" s="41">
        <f>D36-E36</f>
        <v>0</v>
      </c>
      <c r="I36" s="56"/>
    </row>
    <row r="37" spans="1:9" ht="21" customHeight="1" x14ac:dyDescent="0.2">
      <c r="A37" s="48">
        <f>VLOOKUP(B30,Tables!A4:H15,5,FALSE)</f>
        <v>43612</v>
      </c>
      <c r="B37" s="5"/>
      <c r="C37" s="4"/>
      <c r="D37" s="34"/>
      <c r="E37" s="34"/>
      <c r="F37" s="38">
        <f>E37-G37</f>
        <v>0</v>
      </c>
      <c r="G37" s="34"/>
      <c r="H37" s="41">
        <f>D37-E37</f>
        <v>0</v>
      </c>
      <c r="I37" s="56"/>
    </row>
    <row r="38" spans="1:9" ht="21" customHeight="1" x14ac:dyDescent="0.2">
      <c r="A38" s="48" t="str">
        <f>VLOOKUP(B30,Tables!A4:H15,6,FALSE)</f>
        <v>N/A</v>
      </c>
      <c r="B38" s="5"/>
      <c r="C38" s="65"/>
      <c r="D38" s="5"/>
      <c r="E38" s="5"/>
      <c r="F38" s="38" t="str">
        <f>IF(A38&lt;&gt;"N/A",E38-G38,"")</f>
        <v/>
      </c>
      <c r="G38" s="34"/>
      <c r="H38" s="41" t="str">
        <f>IF($A38&lt;&gt;"N/A",D38-E38,"")</f>
        <v/>
      </c>
      <c r="I38" s="56"/>
    </row>
    <row r="39" spans="1:9" ht="21" customHeight="1" thickBot="1" x14ac:dyDescent="0.25">
      <c r="A39" s="42" t="s">
        <v>19</v>
      </c>
      <c r="B39" s="43"/>
      <c r="C39" s="44">
        <f t="shared" ref="C39:H39" si="2">SUM(C34:C38)</f>
        <v>0</v>
      </c>
      <c r="D39" s="45">
        <f t="shared" si="2"/>
        <v>0</v>
      </c>
      <c r="E39" s="45">
        <f t="shared" si="2"/>
        <v>0</v>
      </c>
      <c r="F39" s="46">
        <f t="shared" si="2"/>
        <v>0</v>
      </c>
      <c r="G39" s="45">
        <f t="shared" si="2"/>
        <v>0</v>
      </c>
      <c r="H39" s="47">
        <f t="shared" si="2"/>
        <v>0</v>
      </c>
      <c r="I39" s="56"/>
    </row>
    <row r="40" spans="1:9" ht="15" customHeight="1" thickBot="1" x14ac:dyDescent="0.25">
      <c r="A40" s="20"/>
      <c r="B40" s="10"/>
      <c r="C40" s="11"/>
      <c r="D40" s="10"/>
      <c r="E40" s="10"/>
      <c r="F40" s="10"/>
      <c r="G40" s="10"/>
      <c r="H40" s="11"/>
      <c r="I40" s="56"/>
    </row>
    <row r="41" spans="1:9" ht="15.75" thickBot="1" x14ac:dyDescent="0.25">
      <c r="A41" s="25" t="s">
        <v>20</v>
      </c>
      <c r="B41" s="32" t="str">
        <f>IF(Q="Q1","June",IF(Q="Q2","September",IF(Q="Q3","December",IF(Q="Q4","March",""))))</f>
        <v>June</v>
      </c>
      <c r="C41" s="33">
        <f>VLOOKUP(B19,Tables!A4:H15,7,FALSE)</f>
        <v>2019</v>
      </c>
      <c r="D41" s="10"/>
      <c r="E41" s="10"/>
      <c r="F41" s="10"/>
      <c r="G41" s="10"/>
      <c r="H41" s="11"/>
      <c r="I41" s="56"/>
    </row>
    <row r="42" spans="1:9" ht="15" customHeight="1" thickBot="1" x14ac:dyDescent="0.25">
      <c r="A42" s="20"/>
      <c r="B42" s="10"/>
      <c r="C42" s="11"/>
      <c r="D42" s="10"/>
      <c r="E42" s="10"/>
      <c r="F42" s="10"/>
      <c r="G42" s="10"/>
      <c r="H42" s="11"/>
      <c r="I42" s="56"/>
    </row>
    <row r="43" spans="1:9" ht="37.5" customHeight="1" x14ac:dyDescent="0.2">
      <c r="A43" s="237" t="s">
        <v>1</v>
      </c>
      <c r="B43" s="233" t="s">
        <v>344</v>
      </c>
      <c r="C43" s="233" t="s">
        <v>18</v>
      </c>
      <c r="D43" s="53" t="s">
        <v>16</v>
      </c>
      <c r="E43" s="53" t="s">
        <v>10</v>
      </c>
      <c r="F43" s="53" t="s">
        <v>11</v>
      </c>
      <c r="G43" s="53" t="s">
        <v>14</v>
      </c>
      <c r="H43" s="54" t="s">
        <v>12</v>
      </c>
      <c r="I43" s="56"/>
    </row>
    <row r="44" spans="1:9" ht="15" customHeight="1" x14ac:dyDescent="0.2">
      <c r="A44" s="244"/>
      <c r="B44" s="234"/>
      <c r="C44" s="234"/>
      <c r="D44" s="35" t="s">
        <v>15</v>
      </c>
      <c r="E44" s="35" t="s">
        <v>15</v>
      </c>
      <c r="F44" s="35" t="s">
        <v>15</v>
      </c>
      <c r="G44" s="35" t="s">
        <v>15</v>
      </c>
      <c r="H44" s="40" t="s">
        <v>15</v>
      </c>
      <c r="I44" s="56"/>
    </row>
    <row r="45" spans="1:9" ht="21" customHeight="1" x14ac:dyDescent="0.2">
      <c r="A45" s="49">
        <f>VLOOKUP(B41,Tables!A4:H15,2,FALSE)</f>
        <v>43619</v>
      </c>
      <c r="B45" s="5"/>
      <c r="C45" s="5"/>
      <c r="D45" s="34"/>
      <c r="E45" s="34"/>
      <c r="F45" s="38">
        <f>IF(A45&lt;&gt;"N/A",E45-G45,"")</f>
        <v>0</v>
      </c>
      <c r="G45" s="34"/>
      <c r="H45" s="41">
        <f>IF(A45&lt;&gt;"N/A",D45-E45,"")</f>
        <v>0</v>
      </c>
      <c r="I45" s="56"/>
    </row>
    <row r="46" spans="1:9" ht="21" customHeight="1" x14ac:dyDescent="0.2">
      <c r="A46" s="49">
        <f>VLOOKUP(B41,Tables!A4:H15,3,FALSE)</f>
        <v>43626</v>
      </c>
      <c r="B46" s="5"/>
      <c r="C46" s="5"/>
      <c r="D46" s="34"/>
      <c r="E46" s="34"/>
      <c r="F46" s="38">
        <f>IF(A46&lt;&gt;"N/A",E46-G46,"")</f>
        <v>0</v>
      </c>
      <c r="G46" s="34"/>
      <c r="H46" s="41">
        <f>IF(A46&lt;&gt;"N/A",D46-E46,"")</f>
        <v>0</v>
      </c>
      <c r="I46" s="56"/>
    </row>
    <row r="47" spans="1:9" ht="21" customHeight="1" x14ac:dyDescent="0.2">
      <c r="A47" s="49">
        <f>VLOOKUP(B41,Tables!A4:H15,4,FALSE)</f>
        <v>43633</v>
      </c>
      <c r="B47" s="5"/>
      <c r="C47" s="4"/>
      <c r="D47" s="34"/>
      <c r="E47" s="34"/>
      <c r="F47" s="38">
        <f>IF(A47&lt;&gt;"N/A",E47-G47,"")</f>
        <v>0</v>
      </c>
      <c r="G47" s="34"/>
      <c r="H47" s="41">
        <f>IF(A47&lt;&gt;"N/A",D47-E47,"")</f>
        <v>0</v>
      </c>
      <c r="I47" s="56"/>
    </row>
    <row r="48" spans="1:9" ht="21" customHeight="1" x14ac:dyDescent="0.2">
      <c r="A48" s="49">
        <f>VLOOKUP(B41,Tables!A4:H15,5,FALSE)</f>
        <v>43640</v>
      </c>
      <c r="B48" s="5"/>
      <c r="C48" s="4"/>
      <c r="D48" s="34"/>
      <c r="E48" s="34"/>
      <c r="F48" s="38">
        <f>IF(A48&lt;&gt;"N/A",E48-G48,"")</f>
        <v>0</v>
      </c>
      <c r="G48" s="34"/>
      <c r="H48" s="41">
        <f>IF(A48&lt;&gt;"N/A",D48-E48,"")</f>
        <v>0</v>
      </c>
      <c r="I48" s="56"/>
    </row>
    <row r="49" spans="1:9" ht="21" customHeight="1" x14ac:dyDescent="0.2">
      <c r="A49" s="49" t="str">
        <f>VLOOKUP(B41,Tables!A4:H15,6,FALSE)</f>
        <v>N/A</v>
      </c>
      <c r="B49" s="5"/>
      <c r="C49" s="65"/>
      <c r="D49" s="5"/>
      <c r="E49" s="5"/>
      <c r="F49" s="38" t="str">
        <f>IF(A49&lt;&gt;"N/A",E49-G49,"")</f>
        <v/>
      </c>
      <c r="G49" s="34"/>
      <c r="H49" s="41" t="str">
        <f>IF($A49&lt;&gt;"N/A",D49-E49,"")</f>
        <v/>
      </c>
      <c r="I49" s="56"/>
    </row>
    <row r="50" spans="1:9" ht="21" customHeight="1" thickBot="1" x14ac:dyDescent="0.25">
      <c r="A50" s="42" t="s">
        <v>19</v>
      </c>
      <c r="B50" s="43"/>
      <c r="C50" s="44">
        <f t="shared" ref="C50:H50" si="3">SUM(C45:C49)</f>
        <v>0</v>
      </c>
      <c r="D50" s="45">
        <f t="shared" si="3"/>
        <v>0</v>
      </c>
      <c r="E50" s="45">
        <f t="shared" si="3"/>
        <v>0</v>
      </c>
      <c r="F50" s="46">
        <f t="shared" si="3"/>
        <v>0</v>
      </c>
      <c r="G50" s="45">
        <f t="shared" si="3"/>
        <v>0</v>
      </c>
      <c r="H50" s="47">
        <f t="shared" si="3"/>
        <v>0</v>
      </c>
      <c r="I50" s="56"/>
    </row>
    <row r="51" spans="1:9" ht="15" customHeight="1" x14ac:dyDescent="0.2">
      <c r="A51" s="20"/>
      <c r="B51" s="10"/>
      <c r="C51" s="11"/>
      <c r="D51" s="10"/>
      <c r="E51" s="10"/>
      <c r="F51" s="10"/>
      <c r="G51" s="10"/>
      <c r="H51" s="11"/>
      <c r="I51" s="56"/>
    </row>
    <row r="52" spans="1:9" ht="15" customHeight="1" thickBot="1" x14ac:dyDescent="0.25">
      <c r="A52" s="23" t="s">
        <v>17</v>
      </c>
      <c r="B52" s="24"/>
      <c r="C52" s="17"/>
      <c r="D52" s="24"/>
      <c r="E52" s="24"/>
      <c r="F52" s="24"/>
      <c r="G52" s="10"/>
      <c r="H52" s="11"/>
      <c r="I52" s="56"/>
    </row>
    <row r="53" spans="1:9" ht="33.75" customHeight="1" x14ac:dyDescent="0.2">
      <c r="A53" s="73" t="s">
        <v>7</v>
      </c>
      <c r="B53" s="235" t="s">
        <v>8</v>
      </c>
      <c r="C53" s="236"/>
      <c r="D53" s="236"/>
      <c r="E53" s="236"/>
      <c r="F53" s="236"/>
      <c r="G53" s="240" t="s">
        <v>345</v>
      </c>
      <c r="H53" s="241"/>
      <c r="I53" s="56"/>
    </row>
    <row r="54" spans="1:9" ht="56.25" customHeight="1" x14ac:dyDescent="0.2">
      <c r="A54" s="61"/>
      <c r="B54" s="229"/>
      <c r="C54" s="229"/>
      <c r="D54" s="229"/>
      <c r="E54" s="229"/>
      <c r="F54" s="229"/>
      <c r="G54" s="229"/>
      <c r="H54" s="230"/>
      <c r="I54" s="56"/>
    </row>
    <row r="55" spans="1:9" ht="56.25" customHeight="1" x14ac:dyDescent="0.2">
      <c r="A55" s="61"/>
      <c r="B55" s="229"/>
      <c r="C55" s="229"/>
      <c r="D55" s="229"/>
      <c r="E55" s="229"/>
      <c r="F55" s="229"/>
      <c r="G55" s="229"/>
      <c r="H55" s="230"/>
      <c r="I55" s="56"/>
    </row>
    <row r="56" spans="1:9" ht="56.25" customHeight="1" x14ac:dyDescent="0.2">
      <c r="A56" s="61"/>
      <c r="B56" s="229"/>
      <c r="C56" s="229"/>
      <c r="D56" s="229"/>
      <c r="E56" s="229"/>
      <c r="F56" s="229"/>
      <c r="G56" s="229"/>
      <c r="H56" s="230"/>
      <c r="I56" s="56"/>
    </row>
    <row r="57" spans="1:9" ht="56.25" customHeight="1" thickBot="1" x14ac:dyDescent="0.25">
      <c r="A57" s="62"/>
      <c r="B57" s="231"/>
      <c r="C57" s="231"/>
      <c r="D57" s="231"/>
      <c r="E57" s="231"/>
      <c r="F57" s="231"/>
      <c r="G57" s="231"/>
      <c r="H57" s="232"/>
      <c r="I57" s="56"/>
    </row>
    <row r="58" spans="1:9" hidden="1" x14ac:dyDescent="0.2">
      <c r="A58" s="10"/>
      <c r="B58" s="10"/>
      <c r="C58" s="11"/>
      <c r="D58" s="10"/>
      <c r="E58" s="10"/>
      <c r="F58" s="10"/>
      <c r="G58" s="10"/>
      <c r="H58" s="11"/>
    </row>
    <row r="59" spans="1:9" ht="18" hidden="1" x14ac:dyDescent="0.2">
      <c r="A59" s="227"/>
      <c r="B59" s="228"/>
      <c r="C59" s="228"/>
      <c r="D59" s="228"/>
      <c r="E59" s="228"/>
      <c r="F59" s="228"/>
      <c r="G59" s="228"/>
      <c r="H59" s="228"/>
    </row>
  </sheetData>
  <sheetProtection selectLockedCells="1"/>
  <dataConsolidate/>
  <mergeCells count="33">
    <mergeCell ref="A43:A44"/>
    <mergeCell ref="B21:B22"/>
    <mergeCell ref="B32:B33"/>
    <mergeCell ref="B43:B44"/>
    <mergeCell ref="C21:C22"/>
    <mergeCell ref="C32:C33"/>
    <mergeCell ref="A21:A22"/>
    <mergeCell ref="A32:A33"/>
    <mergeCell ref="A2:D2"/>
    <mergeCell ref="A59:H59"/>
    <mergeCell ref="G56:H56"/>
    <mergeCell ref="G57:H57"/>
    <mergeCell ref="B54:F54"/>
    <mergeCell ref="B55:F55"/>
    <mergeCell ref="G55:H55"/>
    <mergeCell ref="C43:C44"/>
    <mergeCell ref="B56:F56"/>
    <mergeCell ref="B57:F57"/>
    <mergeCell ref="B53:F53"/>
    <mergeCell ref="G54:H54"/>
    <mergeCell ref="C14:C16"/>
    <mergeCell ref="G14:G15"/>
    <mergeCell ref="G53:H53"/>
    <mergeCell ref="H14:H15"/>
    <mergeCell ref="B4:C4"/>
    <mergeCell ref="B6:C6"/>
    <mergeCell ref="B9:C9"/>
    <mergeCell ref="A11:H12"/>
    <mergeCell ref="D14:D15"/>
    <mergeCell ref="E14:E15"/>
    <mergeCell ref="F14:F15"/>
    <mergeCell ref="E5:H9"/>
    <mergeCell ref="A14:B17"/>
  </mergeCells>
  <phoneticPr fontId="2" type="noConversion"/>
  <conditionalFormatting sqref="B27">
    <cfRule type="expression" dxfId="23" priority="75" stopIfTrue="1">
      <formula>$A28="N/A"</formula>
    </cfRule>
    <cfRule type="expression" dxfId="22" priority="76" stopIfTrue="1">
      <formula>$A27="N/A"</formula>
    </cfRule>
  </conditionalFormatting>
  <conditionalFormatting sqref="B38:E38">
    <cfRule type="expression" dxfId="21" priority="34" stopIfTrue="1">
      <formula>$A38="N/A"</formula>
    </cfRule>
  </conditionalFormatting>
  <conditionalFormatting sqref="B49:E49">
    <cfRule type="expression" dxfId="20" priority="19" stopIfTrue="1">
      <formula>$A49="N/A"</formula>
    </cfRule>
  </conditionalFormatting>
  <conditionalFormatting sqref="C27:E27">
    <cfRule type="expression" dxfId="19" priority="35" stopIfTrue="1">
      <formula>$A27="N/A"</formula>
    </cfRule>
  </conditionalFormatting>
  <conditionalFormatting sqref="G17">
    <cfRule type="expression" dxfId="18" priority="88" stopIfTrue="1">
      <formula>(G17/E17*100)&gt;8</formula>
    </cfRule>
  </conditionalFormatting>
  <conditionalFormatting sqref="G23:G27">
    <cfRule type="expression" dxfId="17" priority="17" stopIfTrue="1">
      <formula>(G23/E23*100)&gt;8</formula>
    </cfRule>
  </conditionalFormatting>
  <conditionalFormatting sqref="G34:G38">
    <cfRule type="expression" dxfId="16" priority="14" stopIfTrue="1">
      <formula>(G34/E34*100)&gt;8</formula>
    </cfRule>
  </conditionalFormatting>
  <conditionalFormatting sqref="G45:G48">
    <cfRule type="expression" dxfId="15" priority="1" stopIfTrue="1">
      <formula>(G45/E45*100)&gt;8</formula>
    </cfRule>
  </conditionalFormatting>
  <conditionalFormatting sqref="G49">
    <cfRule type="expression" dxfId="14" priority="12" stopIfTrue="1">
      <formula>(G49/E49*100)&gt;8</formula>
    </cfRule>
  </conditionalFormatting>
  <conditionalFormatting sqref="G27:H27">
    <cfRule type="expression" dxfId="13" priority="2" stopIfTrue="1">
      <formula>$A27="N/A"</formula>
    </cfRule>
  </conditionalFormatting>
  <conditionalFormatting sqref="G38:H38">
    <cfRule type="expression" dxfId="12" priority="4" stopIfTrue="1">
      <formula>$A38="N/A"</formula>
    </cfRule>
  </conditionalFormatting>
  <conditionalFormatting sqref="G49:H49">
    <cfRule type="expression" dxfId="11" priority="6" stopIfTrue="1">
      <formula>$A49="N/A"</formula>
    </cfRule>
  </conditionalFormatting>
  <conditionalFormatting sqref="H17">
    <cfRule type="cellIs" dxfId="10" priority="78" stopIfTrue="1" operator="greaterThan">
      <formula>0</formula>
    </cfRule>
  </conditionalFormatting>
  <conditionalFormatting sqref="H23:H27">
    <cfRule type="cellIs" dxfId="9" priority="3" stopIfTrue="1" operator="greaterThan">
      <formula>0</formula>
    </cfRule>
  </conditionalFormatting>
  <conditionalFormatting sqref="H34:H38">
    <cfRule type="cellIs" dxfId="8" priority="5" stopIfTrue="1" operator="greaterThan">
      <formula>0</formula>
    </cfRule>
  </conditionalFormatting>
  <conditionalFormatting sqref="H45:H49">
    <cfRule type="cellIs" dxfId="7" priority="7" stopIfTrue="1" operator="greaterThan">
      <formula>0</formula>
    </cfRule>
  </conditionalFormatting>
  <dataValidations count="3">
    <dataValidation type="whole" operator="greaterThanOrEqual" allowBlank="1" showErrorMessage="1" error="Enter an integer" prompt="Enter an integer" sqref="D23:E26 D45:E48 D34:E37" xr:uid="{00000000-0002-0000-0100-000000000000}">
      <formula1>1</formula1>
    </dataValidation>
    <dataValidation type="decimal" operator="greaterThan" allowBlank="1" showInputMessage="1" showErrorMessage="1" errorTitle="Please enter Hours in Decimal" error="e.g._x000a_1h 15m = 1.25_x000a_1h 30m = 1.50_x000a_1h 45m = 1.75" prompt="Enter Hours in Decimal" sqref="C36:C37 C25:C26 C47:C48" xr:uid="{00000000-0002-0000-0100-000001000000}">
      <formula1>0</formula1>
    </dataValidation>
    <dataValidation type="whole" operator="greaterThanOrEqual" allowBlank="1" showErrorMessage="1" error="Enter a whole number" prompt="Enter an integer" sqref="G23:G27 G34:G38 G45:G49" xr:uid="{00000000-0002-0000-0100-000002000000}">
      <formula1>0</formula1>
    </dataValidation>
  </dataValidations>
  <hyperlinks>
    <hyperlink ref="F2" location="'Welcome Page'!A1" display="Back to Welcome Page" xr:uid="{00000000-0004-0000-0100-000000000000}"/>
  </hyperlinks>
  <printOptions horizontalCentered="1" gridLines="1"/>
  <pageMargins left="0.19685039370078741" right="0.19685039370078741" top="0.19685039370078741" bottom="0.19685039370078741" header="0.19685039370078741" footer="0.19685039370078741"/>
  <pageSetup paperSize="8" scale="83" fitToWidth="0" orientation="portrait" r:id="rId1"/>
  <headerFooter alignWithMargins="0"/>
  <ignoredErrors>
    <ignoredError sqref="H2"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249977111117893"/>
    <pageSetUpPr fitToPage="1"/>
  </sheetPr>
  <dimension ref="A1:R1348"/>
  <sheetViews>
    <sheetView topLeftCell="A28" workbookViewId="0">
      <selection activeCell="J45" sqref="J45"/>
    </sheetView>
  </sheetViews>
  <sheetFormatPr defaultColWidth="9.140625" defaultRowHeight="12.75" x14ac:dyDescent="0.2"/>
  <cols>
    <col min="1" max="1" width="11.5703125" style="3" customWidth="1"/>
    <col min="2" max="2" width="12.140625" style="3" customWidth="1"/>
    <col min="3" max="6" width="8.5703125" style="3" customWidth="1"/>
    <col min="7" max="7" width="5.140625" style="1" bestFit="1" customWidth="1"/>
    <col min="8" max="8" width="2" style="1" bestFit="1" customWidth="1"/>
    <col min="9" max="9" width="16.140625" style="1" bestFit="1" customWidth="1"/>
    <col min="10" max="10" width="50.5703125" style="1" bestFit="1" customWidth="1"/>
    <col min="11" max="11" width="32.5703125" style="1" bestFit="1" customWidth="1"/>
    <col min="12" max="12" width="7" style="1" bestFit="1" customWidth="1"/>
    <col min="13" max="13" width="9.140625" style="1"/>
    <col min="14" max="14" width="3" style="3" bestFit="1" customWidth="1"/>
    <col min="15" max="15" width="9.140625" style="1"/>
    <col min="16" max="16" width="9.140625" style="1" customWidth="1"/>
    <col min="17" max="17" width="12.28515625" style="1" customWidth="1"/>
    <col min="18" max="18" width="20" style="1" customWidth="1"/>
    <col min="19" max="16384" width="9.140625" style="1"/>
  </cols>
  <sheetData>
    <row r="1" spans="1:18" ht="30" x14ac:dyDescent="0.25">
      <c r="A1" s="245" t="s">
        <v>604</v>
      </c>
      <c r="B1" s="246"/>
      <c r="C1" s="247"/>
      <c r="I1" s="28" t="s">
        <v>42</v>
      </c>
      <c r="J1" s="28" t="s">
        <v>43</v>
      </c>
      <c r="K1" s="28"/>
      <c r="L1" s="28" t="s">
        <v>338</v>
      </c>
      <c r="Q1" s="138" t="s">
        <v>42</v>
      </c>
      <c r="R1" s="138" t="s">
        <v>602</v>
      </c>
    </row>
    <row r="2" spans="1:18" ht="15" x14ac:dyDescent="0.25">
      <c r="A2" s="28" t="s">
        <v>0</v>
      </c>
      <c r="B2" s="28" t="s">
        <v>2</v>
      </c>
      <c r="C2" s="28" t="s">
        <v>3</v>
      </c>
      <c r="D2" s="28" t="s">
        <v>4</v>
      </c>
      <c r="E2" s="28" t="s">
        <v>5</v>
      </c>
      <c r="F2" s="28" t="s">
        <v>6</v>
      </c>
      <c r="G2" s="28" t="s">
        <v>33</v>
      </c>
      <c r="H2" s="2"/>
      <c r="I2" s="127" t="s">
        <v>44</v>
      </c>
      <c r="J2" s="168" t="s">
        <v>676</v>
      </c>
      <c r="K2" s="168" t="s">
        <v>615</v>
      </c>
      <c r="L2" s="1">
        <v>6800</v>
      </c>
      <c r="N2" s="3">
        <f t="shared" ref="N2:N21" si="0">LEN(J2)</f>
        <v>23</v>
      </c>
      <c r="P2" s="1" t="e">
        <f>VLOOKUP(#REF!,$Q$1:$R$1324,2,FALSE)</f>
        <v>#REF!</v>
      </c>
      <c r="Q2" s="127" t="s">
        <v>44</v>
      </c>
      <c r="R2" s="127">
        <v>6800</v>
      </c>
    </row>
    <row r="3" spans="1:18" ht="15" x14ac:dyDescent="0.25">
      <c r="A3" s="28"/>
      <c r="B3" s="28"/>
      <c r="C3" s="28"/>
      <c r="D3" s="28"/>
      <c r="E3" s="28"/>
      <c r="F3" s="28"/>
      <c r="G3" s="28"/>
      <c r="H3" s="2"/>
      <c r="I3" s="127" t="s">
        <v>122</v>
      </c>
      <c r="J3" s="127" t="s">
        <v>600</v>
      </c>
      <c r="K3" s="127" t="s">
        <v>616</v>
      </c>
      <c r="L3" s="1">
        <v>6313</v>
      </c>
      <c r="N3" s="3">
        <f t="shared" si="0"/>
        <v>24</v>
      </c>
      <c r="Q3" s="127" t="s">
        <v>122</v>
      </c>
      <c r="R3" s="127">
        <v>6313</v>
      </c>
    </row>
    <row r="4" spans="1:18" ht="15" x14ac:dyDescent="0.25">
      <c r="A4" s="29" t="s">
        <v>21</v>
      </c>
      <c r="B4" s="26">
        <v>43556</v>
      </c>
      <c r="C4" s="26">
        <v>43563</v>
      </c>
      <c r="D4" s="26">
        <v>43570</v>
      </c>
      <c r="E4" s="26">
        <v>43577</v>
      </c>
      <c r="F4" s="26">
        <v>43584</v>
      </c>
      <c r="G4" s="31">
        <v>2019</v>
      </c>
      <c r="H4" s="2"/>
      <c r="I4" s="127" t="s">
        <v>45</v>
      </c>
      <c r="J4" s="127" t="s">
        <v>374</v>
      </c>
      <c r="K4" s="127" t="s">
        <v>615</v>
      </c>
      <c r="L4" s="1">
        <v>5421</v>
      </c>
      <c r="N4" s="3">
        <f t="shared" si="0"/>
        <v>10</v>
      </c>
      <c r="P4" s="1" t="e">
        <f>VLOOKUP(#REF!,$Q$1:$R$1324,2,FALSE)</f>
        <v>#REF!</v>
      </c>
      <c r="Q4" s="127" t="s">
        <v>45</v>
      </c>
      <c r="R4" s="127">
        <v>5421</v>
      </c>
    </row>
    <row r="5" spans="1:18" ht="15" x14ac:dyDescent="0.25">
      <c r="A5" s="29" t="s">
        <v>22</v>
      </c>
      <c r="B5" s="26">
        <v>43591</v>
      </c>
      <c r="C5" s="26">
        <v>43598</v>
      </c>
      <c r="D5" s="26">
        <v>43605</v>
      </c>
      <c r="E5" s="26">
        <v>43612</v>
      </c>
      <c r="F5" s="26" t="s">
        <v>13</v>
      </c>
      <c r="G5" s="30">
        <f>G4</f>
        <v>2019</v>
      </c>
      <c r="H5" s="2"/>
      <c r="I5" s="127" t="s">
        <v>46</v>
      </c>
      <c r="J5" s="168" t="s">
        <v>677</v>
      </c>
      <c r="K5" s="127" t="s">
        <v>615</v>
      </c>
      <c r="L5" s="1">
        <v>6265</v>
      </c>
      <c r="N5" s="3">
        <f t="shared" si="0"/>
        <v>30</v>
      </c>
      <c r="P5" s="1" t="e">
        <f>VLOOKUP(#REF!,$Q$1:$R$1324,2,FALSE)</f>
        <v>#REF!</v>
      </c>
      <c r="Q5" s="127" t="s">
        <v>46</v>
      </c>
      <c r="R5" s="127">
        <v>6265</v>
      </c>
    </row>
    <row r="6" spans="1:18" ht="15" x14ac:dyDescent="0.25">
      <c r="A6" s="29" t="s">
        <v>23</v>
      </c>
      <c r="B6" s="26">
        <v>43619</v>
      </c>
      <c r="C6" s="26">
        <v>43626</v>
      </c>
      <c r="D6" s="26">
        <v>43633</v>
      </c>
      <c r="E6" s="26">
        <v>43640</v>
      </c>
      <c r="F6" s="27" t="s">
        <v>13</v>
      </c>
      <c r="G6" s="30">
        <f>G4</f>
        <v>2019</v>
      </c>
      <c r="H6" s="2"/>
      <c r="I6" s="127" t="s">
        <v>123</v>
      </c>
      <c r="J6" s="168" t="s">
        <v>625</v>
      </c>
      <c r="K6" s="127" t="s">
        <v>616</v>
      </c>
      <c r="L6" s="1">
        <v>11833</v>
      </c>
      <c r="N6" s="3">
        <f t="shared" si="0"/>
        <v>24</v>
      </c>
      <c r="P6" s="1" t="e">
        <f>VLOOKUP(#REF!,$Q$1:$R$1324,2,FALSE)</f>
        <v>#REF!</v>
      </c>
      <c r="Q6" s="127" t="s">
        <v>123</v>
      </c>
      <c r="R6" s="127">
        <v>11833</v>
      </c>
    </row>
    <row r="7" spans="1:18" ht="15" x14ac:dyDescent="0.25">
      <c r="A7" s="29" t="s">
        <v>24</v>
      </c>
      <c r="B7" s="26">
        <v>43647</v>
      </c>
      <c r="C7" s="26">
        <v>43654</v>
      </c>
      <c r="D7" s="26">
        <v>43661</v>
      </c>
      <c r="E7" s="26">
        <v>43668</v>
      </c>
      <c r="F7" s="26">
        <v>43675</v>
      </c>
      <c r="G7" s="30">
        <f>G4</f>
        <v>2019</v>
      </c>
      <c r="H7" s="2"/>
      <c r="I7" s="127" t="s">
        <v>124</v>
      </c>
      <c r="J7" s="127" t="s">
        <v>431</v>
      </c>
      <c r="K7" s="127" t="s">
        <v>616</v>
      </c>
      <c r="L7" s="1">
        <v>11754</v>
      </c>
      <c r="N7" s="3">
        <f t="shared" si="0"/>
        <v>23</v>
      </c>
      <c r="P7" s="1" t="e">
        <f>VLOOKUP(#REF!,$Q$1:$R$1324,2,FALSE)</f>
        <v>#REF!</v>
      </c>
      <c r="Q7" s="127" t="s">
        <v>124</v>
      </c>
      <c r="R7" s="127">
        <v>11754</v>
      </c>
    </row>
    <row r="8" spans="1:18" ht="15" x14ac:dyDescent="0.25">
      <c r="A8" s="29" t="s">
        <v>25</v>
      </c>
      <c r="B8" s="26">
        <v>43682</v>
      </c>
      <c r="C8" s="26">
        <v>43689</v>
      </c>
      <c r="D8" s="26">
        <v>43696</v>
      </c>
      <c r="E8" s="26">
        <v>43703</v>
      </c>
      <c r="F8" s="27" t="s">
        <v>13</v>
      </c>
      <c r="G8" s="30">
        <f>G4</f>
        <v>2019</v>
      </c>
      <c r="I8" s="127" t="s">
        <v>125</v>
      </c>
      <c r="J8" s="127" t="s">
        <v>432</v>
      </c>
      <c r="K8" s="127" t="s">
        <v>616</v>
      </c>
      <c r="L8" s="1">
        <v>14613</v>
      </c>
      <c r="N8" s="3">
        <f t="shared" si="0"/>
        <v>21</v>
      </c>
      <c r="P8" s="1" t="e">
        <f>VLOOKUP(#REF!,$Q$1:$R$1324,2,FALSE)</f>
        <v>#REF!</v>
      </c>
      <c r="Q8" s="127" t="s">
        <v>125</v>
      </c>
      <c r="R8" s="127">
        <v>14613</v>
      </c>
    </row>
    <row r="9" spans="1:18" ht="15" x14ac:dyDescent="0.25">
      <c r="A9" s="29" t="s">
        <v>26</v>
      </c>
      <c r="B9" s="26">
        <v>43710</v>
      </c>
      <c r="C9" s="26">
        <v>43717</v>
      </c>
      <c r="D9" s="26">
        <v>43724</v>
      </c>
      <c r="E9" s="26">
        <v>43731</v>
      </c>
      <c r="F9" s="26">
        <v>43738</v>
      </c>
      <c r="G9" s="30">
        <f>G4</f>
        <v>2019</v>
      </c>
      <c r="I9" s="127" t="s">
        <v>126</v>
      </c>
      <c r="J9" s="168" t="s">
        <v>626</v>
      </c>
      <c r="K9" s="127" t="s">
        <v>616</v>
      </c>
      <c r="L9" s="1">
        <v>18562</v>
      </c>
      <c r="N9" s="3">
        <f t="shared" si="0"/>
        <v>25</v>
      </c>
      <c r="P9" s="1" t="e">
        <f>VLOOKUP(#REF!,$Q$1:$R$1324,2,FALSE)</f>
        <v>#REF!</v>
      </c>
      <c r="Q9" s="127" t="s">
        <v>126</v>
      </c>
      <c r="R9" s="127">
        <v>18562</v>
      </c>
    </row>
    <row r="10" spans="1:18" ht="15" x14ac:dyDescent="0.25">
      <c r="A10" s="29" t="s">
        <v>27</v>
      </c>
      <c r="B10" s="26">
        <v>43745</v>
      </c>
      <c r="C10" s="26">
        <v>43752</v>
      </c>
      <c r="D10" s="26">
        <v>43759</v>
      </c>
      <c r="E10" s="26">
        <v>43766</v>
      </c>
      <c r="F10" s="26" t="s">
        <v>13</v>
      </c>
      <c r="G10" s="30">
        <f>G4</f>
        <v>2019</v>
      </c>
      <c r="I10" s="127" t="s">
        <v>127</v>
      </c>
      <c r="J10" s="127" t="s">
        <v>433</v>
      </c>
      <c r="K10" s="127" t="s">
        <v>616</v>
      </c>
      <c r="L10" s="1">
        <v>7568</v>
      </c>
      <c r="N10" s="3">
        <f t="shared" si="0"/>
        <v>18</v>
      </c>
      <c r="P10" s="1" t="e">
        <f>VLOOKUP(#REF!,$Q$1:$R$1324,2,FALSE)</f>
        <v>#REF!</v>
      </c>
      <c r="Q10" s="127" t="s">
        <v>127</v>
      </c>
      <c r="R10" s="127">
        <v>7568</v>
      </c>
    </row>
    <row r="11" spans="1:18" ht="15" x14ac:dyDescent="0.25">
      <c r="A11" s="29" t="s">
        <v>28</v>
      </c>
      <c r="B11" s="26">
        <v>43773</v>
      </c>
      <c r="C11" s="26">
        <v>43780</v>
      </c>
      <c r="D11" s="26">
        <v>43787</v>
      </c>
      <c r="E11" s="26">
        <v>43794</v>
      </c>
      <c r="F11" s="27" t="s">
        <v>13</v>
      </c>
      <c r="G11" s="30">
        <f>G4</f>
        <v>2019</v>
      </c>
      <c r="I11" s="127" t="s">
        <v>128</v>
      </c>
      <c r="J11" s="168" t="s">
        <v>627</v>
      </c>
      <c r="K11" s="127" t="s">
        <v>616</v>
      </c>
      <c r="L11" s="1">
        <v>10737</v>
      </c>
      <c r="N11" s="3">
        <f t="shared" si="0"/>
        <v>25</v>
      </c>
      <c r="P11" s="1" t="e">
        <f>VLOOKUP(#REF!,$Q$1:$R$1324,2,FALSE)</f>
        <v>#REF!</v>
      </c>
      <c r="Q11" s="127" t="s">
        <v>128</v>
      </c>
      <c r="R11" s="127">
        <v>10737</v>
      </c>
    </row>
    <row r="12" spans="1:18" ht="15" x14ac:dyDescent="0.25">
      <c r="A12" s="29" t="s">
        <v>29</v>
      </c>
      <c r="B12" s="26">
        <v>43801</v>
      </c>
      <c r="C12" s="26">
        <v>43808</v>
      </c>
      <c r="D12" s="26">
        <v>43815</v>
      </c>
      <c r="E12" s="26">
        <v>43822</v>
      </c>
      <c r="F12" s="26">
        <v>43829</v>
      </c>
      <c r="G12" s="30">
        <f>G4</f>
        <v>2019</v>
      </c>
      <c r="I12" s="127" t="s">
        <v>47</v>
      </c>
      <c r="J12" s="127" t="s">
        <v>375</v>
      </c>
      <c r="K12" s="127" t="s">
        <v>615</v>
      </c>
      <c r="L12" s="1">
        <v>3977</v>
      </c>
      <c r="N12" s="3">
        <f t="shared" si="0"/>
        <v>24</v>
      </c>
      <c r="P12" s="1" t="e">
        <f>VLOOKUP(#REF!,$Q$1:$R$1324,2,FALSE)</f>
        <v>#REF!</v>
      </c>
      <c r="Q12" s="127" t="s">
        <v>47</v>
      </c>
      <c r="R12" s="127">
        <v>3977</v>
      </c>
    </row>
    <row r="13" spans="1:18" ht="15" x14ac:dyDescent="0.25">
      <c r="A13" s="29" t="s">
        <v>31</v>
      </c>
      <c r="B13" s="26">
        <v>43836</v>
      </c>
      <c r="C13" s="26">
        <v>43843</v>
      </c>
      <c r="D13" s="26">
        <v>43850</v>
      </c>
      <c r="E13" s="26">
        <v>43857</v>
      </c>
      <c r="F13" s="27" t="s">
        <v>13</v>
      </c>
      <c r="G13" s="30">
        <f>G4+1</f>
        <v>2020</v>
      </c>
      <c r="I13" s="127" t="s">
        <v>129</v>
      </c>
      <c r="J13" s="127" t="s">
        <v>434</v>
      </c>
      <c r="K13" s="127" t="s">
        <v>616</v>
      </c>
      <c r="L13" s="1">
        <v>17233</v>
      </c>
      <c r="N13" s="3">
        <f t="shared" si="0"/>
        <v>27</v>
      </c>
      <c r="P13" s="1" t="e">
        <f>VLOOKUP(#REF!,$Q$1:$R$1324,2,FALSE)</f>
        <v>#REF!</v>
      </c>
      <c r="Q13" s="127" t="s">
        <v>129</v>
      </c>
      <c r="R13" s="127">
        <v>17233</v>
      </c>
    </row>
    <row r="14" spans="1:18" ht="15" x14ac:dyDescent="0.25">
      <c r="A14" s="29" t="s">
        <v>30</v>
      </c>
      <c r="B14" s="26">
        <v>43864</v>
      </c>
      <c r="C14" s="26">
        <v>43871</v>
      </c>
      <c r="D14" s="26">
        <v>43878</v>
      </c>
      <c r="E14" s="26">
        <v>43885</v>
      </c>
      <c r="F14" s="27" t="s">
        <v>13</v>
      </c>
      <c r="G14" s="30">
        <f>G4+1</f>
        <v>2020</v>
      </c>
      <c r="I14" s="127" t="s">
        <v>130</v>
      </c>
      <c r="J14" s="127" t="s">
        <v>435</v>
      </c>
      <c r="K14" s="127" t="s">
        <v>616</v>
      </c>
      <c r="L14" s="1">
        <v>7157</v>
      </c>
      <c r="N14" s="3">
        <f t="shared" si="0"/>
        <v>18</v>
      </c>
      <c r="P14" s="1" t="e">
        <f>VLOOKUP(#REF!,$Q$1:$R$1324,2,FALSE)</f>
        <v>#REF!</v>
      </c>
      <c r="Q14" s="127" t="s">
        <v>130</v>
      </c>
      <c r="R14" s="127">
        <v>7157</v>
      </c>
    </row>
    <row r="15" spans="1:18" ht="15" x14ac:dyDescent="0.25">
      <c r="A15" s="29" t="s">
        <v>32</v>
      </c>
      <c r="B15" s="26">
        <v>43892</v>
      </c>
      <c r="C15" s="26">
        <v>43899</v>
      </c>
      <c r="D15" s="26">
        <v>43906</v>
      </c>
      <c r="E15" s="26">
        <v>43913</v>
      </c>
      <c r="F15" s="26">
        <v>43920</v>
      </c>
      <c r="G15" s="30">
        <f>G4+1</f>
        <v>2020</v>
      </c>
      <c r="I15" s="127" t="s">
        <v>48</v>
      </c>
      <c r="J15" s="168" t="s">
        <v>678</v>
      </c>
      <c r="K15" s="127" t="s">
        <v>615</v>
      </c>
      <c r="L15" s="1">
        <v>5701</v>
      </c>
      <c r="N15" s="3">
        <f t="shared" si="0"/>
        <v>17</v>
      </c>
      <c r="P15" s="1" t="e">
        <f>VLOOKUP(#REF!,$Q$1:$R$1324,2,FALSE)</f>
        <v>#REF!</v>
      </c>
      <c r="Q15" s="127" t="s">
        <v>48</v>
      </c>
      <c r="R15" s="127">
        <v>5701</v>
      </c>
    </row>
    <row r="16" spans="1:18" ht="15" x14ac:dyDescent="0.25">
      <c r="I16" s="127" t="s">
        <v>131</v>
      </c>
      <c r="J16" s="168" t="s">
        <v>628</v>
      </c>
      <c r="K16" s="127" t="s">
        <v>616</v>
      </c>
      <c r="L16" s="1">
        <v>7400</v>
      </c>
      <c r="N16" s="3">
        <f t="shared" si="0"/>
        <v>20</v>
      </c>
      <c r="P16" s="1" t="e">
        <f>VLOOKUP(#REF!,$Q$1:$R$1324,2,FALSE)</f>
        <v>#REF!</v>
      </c>
      <c r="Q16" s="127" t="s">
        <v>131</v>
      </c>
      <c r="R16" s="127">
        <v>7400</v>
      </c>
    </row>
    <row r="17" spans="2:18" ht="15" x14ac:dyDescent="0.25">
      <c r="B17" s="3" t="s">
        <v>35</v>
      </c>
      <c r="I17" s="127" t="s">
        <v>49</v>
      </c>
      <c r="J17" s="168" t="s">
        <v>679</v>
      </c>
      <c r="K17" s="127" t="s">
        <v>615</v>
      </c>
      <c r="L17" s="1">
        <v>8190</v>
      </c>
      <c r="N17" s="3">
        <f t="shared" si="0"/>
        <v>17</v>
      </c>
      <c r="P17" s="1" t="e">
        <f>VLOOKUP(#REF!,$Q$1:$R$1324,2,FALSE)</f>
        <v>#REF!</v>
      </c>
      <c r="Q17" s="127" t="s">
        <v>49</v>
      </c>
      <c r="R17" s="127">
        <v>8190</v>
      </c>
    </row>
    <row r="18" spans="2:18" ht="15" x14ac:dyDescent="0.25">
      <c r="B18" s="3" t="s">
        <v>34</v>
      </c>
      <c r="I18" s="127" t="s">
        <v>50</v>
      </c>
      <c r="J18" s="127" t="s">
        <v>376</v>
      </c>
      <c r="K18" s="127" t="s">
        <v>615</v>
      </c>
      <c r="L18" s="1">
        <v>11359</v>
      </c>
      <c r="N18" s="3">
        <f t="shared" si="0"/>
        <v>34</v>
      </c>
      <c r="P18" s="1" t="e">
        <f>VLOOKUP(#REF!,$Q$1:$R$1324,2,FALSE)</f>
        <v>#REF!</v>
      </c>
      <c r="Q18" s="127" t="s">
        <v>50</v>
      </c>
      <c r="R18" s="127">
        <v>11359</v>
      </c>
    </row>
    <row r="19" spans="2:18" ht="15" x14ac:dyDescent="0.25">
      <c r="B19" s="3" t="s">
        <v>36</v>
      </c>
      <c r="I19" s="127" t="s">
        <v>132</v>
      </c>
      <c r="J19" s="168" t="s">
        <v>629</v>
      </c>
      <c r="K19" s="127" t="s">
        <v>616</v>
      </c>
      <c r="L19" s="1">
        <v>6874</v>
      </c>
      <c r="N19" s="3">
        <f t="shared" si="0"/>
        <v>17</v>
      </c>
      <c r="P19" s="1" t="e">
        <f>VLOOKUP(#REF!,$Q$1:$R$1324,2,FALSE)</f>
        <v>#REF!</v>
      </c>
      <c r="Q19" s="127" t="s">
        <v>132</v>
      </c>
      <c r="R19" s="127">
        <v>6874</v>
      </c>
    </row>
    <row r="20" spans="2:18" ht="15" x14ac:dyDescent="0.25">
      <c r="B20" s="3" t="s">
        <v>37</v>
      </c>
      <c r="I20" s="127" t="s">
        <v>133</v>
      </c>
      <c r="J20" s="168" t="s">
        <v>630</v>
      </c>
      <c r="K20" s="127" t="s">
        <v>616</v>
      </c>
      <c r="L20" s="1">
        <v>9819</v>
      </c>
      <c r="N20" s="3">
        <f t="shared" si="0"/>
        <v>23</v>
      </c>
      <c r="P20" s="1" t="e">
        <f>VLOOKUP(#REF!,$Q$1:$R$1324,2,FALSE)</f>
        <v>#REF!</v>
      </c>
      <c r="Q20" s="127" t="s">
        <v>133</v>
      </c>
      <c r="R20" s="127">
        <v>9819</v>
      </c>
    </row>
    <row r="21" spans="2:18" ht="15" x14ac:dyDescent="0.25">
      <c r="I21" s="127" t="s">
        <v>134</v>
      </c>
      <c r="J21" s="168" t="s">
        <v>425</v>
      </c>
      <c r="K21" s="127" t="s">
        <v>616</v>
      </c>
      <c r="L21" s="1">
        <v>12362</v>
      </c>
      <c r="N21" s="3">
        <f t="shared" si="0"/>
        <v>17</v>
      </c>
      <c r="P21" s="1" t="e">
        <f>VLOOKUP(#REF!,$Q$1:$R$1324,2,FALSE)</f>
        <v>#REF!</v>
      </c>
      <c r="Q21" s="127" t="s">
        <v>134</v>
      </c>
      <c r="R21" s="127">
        <v>12362</v>
      </c>
    </row>
    <row r="22" spans="2:18" ht="15" x14ac:dyDescent="0.25">
      <c r="B22" s="163" t="s">
        <v>608</v>
      </c>
      <c r="I22" s="127" t="s">
        <v>51</v>
      </c>
      <c r="J22" s="168" t="s">
        <v>631</v>
      </c>
      <c r="K22" s="127" t="s">
        <v>616</v>
      </c>
      <c r="L22" s="1">
        <v>3364</v>
      </c>
      <c r="N22" s="3">
        <f t="shared" ref="N22:N52" si="1">LEN(J22)</f>
        <v>31</v>
      </c>
      <c r="P22" s="1" t="e">
        <f>VLOOKUP(#REF!,$Q$1:$R$1324,2,FALSE)</f>
        <v>#REF!</v>
      </c>
      <c r="Q22" s="127" t="s">
        <v>51</v>
      </c>
      <c r="R22" s="127">
        <v>3364</v>
      </c>
    </row>
    <row r="23" spans="2:18" ht="15" x14ac:dyDescent="0.25">
      <c r="B23" s="164" t="s">
        <v>609</v>
      </c>
      <c r="I23" s="127" t="s">
        <v>52</v>
      </c>
      <c r="J23" s="168" t="s">
        <v>680</v>
      </c>
      <c r="K23" s="127" t="s">
        <v>615</v>
      </c>
      <c r="L23" s="1">
        <v>5465</v>
      </c>
      <c r="N23" s="3">
        <f t="shared" si="1"/>
        <v>27</v>
      </c>
      <c r="P23" s="1" t="e">
        <f>VLOOKUP(#REF!,$Q$1:$R$1324,2,FALSE)</f>
        <v>#REF!</v>
      </c>
      <c r="Q23" s="127" t="s">
        <v>52</v>
      </c>
      <c r="R23" s="127">
        <v>5465</v>
      </c>
    </row>
    <row r="24" spans="2:18" ht="35.25" customHeight="1" x14ac:dyDescent="0.25">
      <c r="B24" s="167" t="s">
        <v>610</v>
      </c>
      <c r="I24" s="127" t="s">
        <v>53</v>
      </c>
      <c r="J24" s="168" t="s">
        <v>681</v>
      </c>
      <c r="K24" s="127" t="s">
        <v>615</v>
      </c>
      <c r="L24" s="1">
        <v>2431</v>
      </c>
      <c r="N24" s="3">
        <f t="shared" si="1"/>
        <v>37</v>
      </c>
      <c r="P24" s="1" t="e">
        <f>VLOOKUP(#REF!,$Q$1:$R$1324,2,FALSE)</f>
        <v>#REF!</v>
      </c>
      <c r="Q24" s="127" t="s">
        <v>53</v>
      </c>
      <c r="R24" s="127">
        <v>2431</v>
      </c>
    </row>
    <row r="25" spans="2:18" ht="15" x14ac:dyDescent="0.25">
      <c r="I25" s="127" t="s">
        <v>135</v>
      </c>
      <c r="J25" s="127" t="s">
        <v>436</v>
      </c>
      <c r="K25" s="127" t="s">
        <v>616</v>
      </c>
      <c r="L25" s="1">
        <v>8525</v>
      </c>
      <c r="N25" s="3">
        <f t="shared" si="1"/>
        <v>17</v>
      </c>
      <c r="P25" s="1" t="e">
        <f>VLOOKUP(#REF!,$Q$1:$R$1324,2,FALSE)</f>
        <v>#REF!</v>
      </c>
      <c r="Q25" s="127" t="s">
        <v>135</v>
      </c>
      <c r="R25" s="127">
        <v>8525</v>
      </c>
    </row>
    <row r="26" spans="2:18" ht="15" x14ac:dyDescent="0.25">
      <c r="B26" s="165" t="s">
        <v>611</v>
      </c>
      <c r="I26" s="127" t="s">
        <v>136</v>
      </c>
      <c r="J26" s="127" t="s">
        <v>437</v>
      </c>
      <c r="K26" s="127" t="s">
        <v>616</v>
      </c>
      <c r="L26" s="1">
        <v>12150</v>
      </c>
      <c r="N26" s="3">
        <f t="shared" si="1"/>
        <v>22</v>
      </c>
      <c r="P26" s="1" t="e">
        <f>VLOOKUP(#REF!,$Q$1:$R$1324,2,FALSE)</f>
        <v>#REF!</v>
      </c>
      <c r="Q26" s="127" t="s">
        <v>136</v>
      </c>
      <c r="R26" s="127">
        <v>12150</v>
      </c>
    </row>
    <row r="27" spans="2:18" ht="15" x14ac:dyDescent="0.25">
      <c r="B27" s="165" t="s">
        <v>612</v>
      </c>
      <c r="I27" s="127" t="s">
        <v>137</v>
      </c>
      <c r="J27" s="168" t="s">
        <v>632</v>
      </c>
      <c r="K27" s="127" t="s">
        <v>616</v>
      </c>
      <c r="L27" s="1">
        <v>4815</v>
      </c>
      <c r="N27" s="3">
        <f t="shared" si="1"/>
        <v>30</v>
      </c>
      <c r="P27" s="1" t="e">
        <f>VLOOKUP(#REF!,$Q$1:$R$1324,2,FALSE)</f>
        <v>#REF!</v>
      </c>
      <c r="Q27" s="127" t="s">
        <v>137</v>
      </c>
      <c r="R27" s="127">
        <v>4815</v>
      </c>
    </row>
    <row r="28" spans="2:18" ht="15" x14ac:dyDescent="0.25">
      <c r="B28" s="165" t="s">
        <v>613</v>
      </c>
      <c r="I28" s="127" t="s">
        <v>138</v>
      </c>
      <c r="J28" s="127" t="s">
        <v>438</v>
      </c>
      <c r="K28" s="127" t="s">
        <v>616</v>
      </c>
      <c r="L28" s="1">
        <v>3786</v>
      </c>
      <c r="N28" s="3">
        <f t="shared" si="1"/>
        <v>9</v>
      </c>
      <c r="P28" s="1" t="e">
        <f>VLOOKUP(#REF!,$Q$1:$R$1324,2,FALSE)</f>
        <v>#REF!</v>
      </c>
      <c r="Q28" s="127" t="s">
        <v>138</v>
      </c>
      <c r="R28" s="127">
        <v>3786</v>
      </c>
    </row>
    <row r="29" spans="2:18" ht="15" x14ac:dyDescent="0.25">
      <c r="B29" s="165" t="s">
        <v>614</v>
      </c>
      <c r="I29" s="127" t="s">
        <v>54</v>
      </c>
      <c r="J29" s="168" t="s">
        <v>682</v>
      </c>
      <c r="K29" s="127" t="s">
        <v>615</v>
      </c>
      <c r="L29" s="1">
        <v>4881</v>
      </c>
      <c r="N29" s="3">
        <f t="shared" si="1"/>
        <v>24</v>
      </c>
      <c r="P29" s="1" t="e">
        <f>VLOOKUP(#REF!,$Q$1:$R$1324,2,FALSE)</f>
        <v>#REF!</v>
      </c>
      <c r="Q29" s="127" t="s">
        <v>54</v>
      </c>
      <c r="R29" s="127">
        <v>4881</v>
      </c>
    </row>
    <row r="30" spans="2:18" ht="15" x14ac:dyDescent="0.25">
      <c r="I30" s="127" t="s">
        <v>55</v>
      </c>
      <c r="J30" s="168" t="s">
        <v>683</v>
      </c>
      <c r="K30" s="127" t="s">
        <v>615</v>
      </c>
      <c r="L30" s="1">
        <v>5558</v>
      </c>
      <c r="N30" s="3">
        <f t="shared" si="1"/>
        <v>22</v>
      </c>
      <c r="P30" s="1" t="e">
        <f>VLOOKUP(#REF!,$Q$1:$R$1324,2,FALSE)</f>
        <v>#REF!</v>
      </c>
      <c r="Q30" s="127" t="s">
        <v>55</v>
      </c>
      <c r="R30" s="127">
        <v>5558</v>
      </c>
    </row>
    <row r="31" spans="2:18" ht="15" x14ac:dyDescent="0.25">
      <c r="I31" s="127" t="s">
        <v>139</v>
      </c>
      <c r="J31" s="168" t="s">
        <v>633</v>
      </c>
      <c r="K31" s="127" t="s">
        <v>616</v>
      </c>
      <c r="L31" s="1">
        <v>3519</v>
      </c>
      <c r="N31" s="3">
        <f t="shared" si="1"/>
        <v>33</v>
      </c>
      <c r="P31" s="1" t="e">
        <f>VLOOKUP(#REF!,$Q$1:$R$1324,2,FALSE)</f>
        <v>#REF!</v>
      </c>
      <c r="Q31" s="127" t="s">
        <v>139</v>
      </c>
      <c r="R31" s="127">
        <v>3519</v>
      </c>
    </row>
    <row r="32" spans="2:18" ht="15" x14ac:dyDescent="0.25">
      <c r="I32" s="127" t="s">
        <v>56</v>
      </c>
      <c r="J32" s="127" t="s">
        <v>377</v>
      </c>
      <c r="K32" s="127" t="s">
        <v>615</v>
      </c>
      <c r="L32" s="1">
        <v>2975</v>
      </c>
      <c r="N32" s="3">
        <f t="shared" si="1"/>
        <v>29</v>
      </c>
      <c r="P32" s="1" t="e">
        <f>VLOOKUP(#REF!,$Q$1:$R$1324,2,FALSE)</f>
        <v>#REF!</v>
      </c>
      <c r="Q32" s="127" t="s">
        <v>56</v>
      </c>
      <c r="R32" s="127">
        <v>2975</v>
      </c>
    </row>
    <row r="33" spans="9:18" ht="15" x14ac:dyDescent="0.25">
      <c r="I33" s="127" t="s">
        <v>57</v>
      </c>
      <c r="J33" s="168" t="s">
        <v>684</v>
      </c>
      <c r="K33" s="127" t="s">
        <v>615</v>
      </c>
      <c r="L33" s="1">
        <v>8621</v>
      </c>
      <c r="N33" s="3">
        <f t="shared" si="1"/>
        <v>14</v>
      </c>
      <c r="P33" s="1" t="e">
        <f>VLOOKUP(#REF!,$Q$1:$R$1324,2,FALSE)</f>
        <v>#REF!</v>
      </c>
      <c r="Q33" s="127" t="s">
        <v>57</v>
      </c>
      <c r="R33" s="127">
        <v>8621</v>
      </c>
    </row>
    <row r="34" spans="9:18" ht="15" x14ac:dyDescent="0.25">
      <c r="I34" s="127" t="s">
        <v>140</v>
      </c>
      <c r="J34" s="127" t="s">
        <v>439</v>
      </c>
      <c r="K34" s="127" t="s">
        <v>616</v>
      </c>
      <c r="L34" s="1">
        <v>3538</v>
      </c>
      <c r="N34" s="3">
        <f t="shared" si="1"/>
        <v>14</v>
      </c>
      <c r="P34" s="1" t="e">
        <f>VLOOKUP(#REF!,$Q$1:$R$1324,2,FALSE)</f>
        <v>#REF!</v>
      </c>
      <c r="Q34" s="127" t="s">
        <v>140</v>
      </c>
      <c r="R34" s="127">
        <v>3538</v>
      </c>
    </row>
    <row r="35" spans="9:18" ht="15" x14ac:dyDescent="0.25">
      <c r="I35" s="127" t="s">
        <v>58</v>
      </c>
      <c r="J35" s="168" t="s">
        <v>685</v>
      </c>
      <c r="K35" s="127" t="s">
        <v>615</v>
      </c>
      <c r="L35" s="1">
        <v>9929</v>
      </c>
      <c r="N35" s="3">
        <f t="shared" si="1"/>
        <v>22</v>
      </c>
      <c r="P35" s="1" t="e">
        <f>VLOOKUP(#REF!,$Q$1:$R$1324,2,FALSE)</f>
        <v>#REF!</v>
      </c>
      <c r="Q35" s="127" t="s">
        <v>58</v>
      </c>
      <c r="R35" s="127">
        <v>9929</v>
      </c>
    </row>
    <row r="36" spans="9:18" ht="15" x14ac:dyDescent="0.25">
      <c r="I36" s="127" t="s">
        <v>141</v>
      </c>
      <c r="J36" s="127" t="s">
        <v>440</v>
      </c>
      <c r="K36" s="127" t="s">
        <v>616</v>
      </c>
      <c r="L36" s="1">
        <v>4227</v>
      </c>
      <c r="N36" s="3">
        <f t="shared" si="1"/>
        <v>24</v>
      </c>
      <c r="P36" s="1" t="e">
        <f>VLOOKUP(#REF!,$Q$1:$R$1324,2,FALSE)</f>
        <v>#REF!</v>
      </c>
      <c r="Q36" s="127" t="s">
        <v>141</v>
      </c>
      <c r="R36" s="127">
        <v>4227</v>
      </c>
    </row>
    <row r="37" spans="9:18" ht="15" x14ac:dyDescent="0.25">
      <c r="I37" s="127" t="s">
        <v>142</v>
      </c>
      <c r="J37" s="168" t="s">
        <v>634</v>
      </c>
      <c r="K37" s="127" t="s">
        <v>616</v>
      </c>
      <c r="L37" s="1">
        <v>7188</v>
      </c>
      <c r="N37" s="3">
        <f t="shared" si="1"/>
        <v>21</v>
      </c>
      <c r="P37" s="1" t="e">
        <f>VLOOKUP(#REF!,$Q$1:$R$1324,2,FALSE)</f>
        <v>#REF!</v>
      </c>
      <c r="Q37" s="127" t="s">
        <v>142</v>
      </c>
      <c r="R37" s="127">
        <v>7188</v>
      </c>
    </row>
    <row r="38" spans="9:18" ht="15" x14ac:dyDescent="0.25">
      <c r="I38" s="127" t="s">
        <v>59</v>
      </c>
      <c r="J38" s="168" t="s">
        <v>686</v>
      </c>
      <c r="K38" s="127" t="s">
        <v>615</v>
      </c>
      <c r="L38" s="1">
        <v>4945</v>
      </c>
      <c r="N38" s="3">
        <f t="shared" si="1"/>
        <v>24</v>
      </c>
      <c r="P38" s="1" t="e">
        <f>VLOOKUP(#REF!,$Q$1:$R$1324,2,FALSE)</f>
        <v>#REF!</v>
      </c>
      <c r="Q38" s="127" t="s">
        <v>59</v>
      </c>
      <c r="R38" s="127">
        <v>4945</v>
      </c>
    </row>
    <row r="39" spans="9:18" ht="15" x14ac:dyDescent="0.25">
      <c r="I39" s="127" t="s">
        <v>143</v>
      </c>
      <c r="J39" s="168" t="s">
        <v>635</v>
      </c>
      <c r="K39" s="127" t="s">
        <v>616</v>
      </c>
      <c r="L39" s="1">
        <v>4946</v>
      </c>
      <c r="N39" s="3">
        <f t="shared" si="1"/>
        <v>33</v>
      </c>
      <c r="P39" s="1" t="e">
        <f>VLOOKUP(#REF!,$Q$1:$R$1324,2,FALSE)</f>
        <v>#REF!</v>
      </c>
      <c r="Q39" s="127" t="s">
        <v>143</v>
      </c>
      <c r="R39" s="127">
        <v>4946</v>
      </c>
    </row>
    <row r="40" spans="9:18" ht="15" x14ac:dyDescent="0.25">
      <c r="I40" s="127" t="s">
        <v>144</v>
      </c>
      <c r="J40" s="168" t="s">
        <v>636</v>
      </c>
      <c r="K40" s="127" t="s">
        <v>616</v>
      </c>
      <c r="L40" s="1">
        <v>4498</v>
      </c>
      <c r="N40" s="3">
        <f t="shared" si="1"/>
        <v>23</v>
      </c>
      <c r="P40" s="1" t="e">
        <f>VLOOKUP(#REF!,$Q$1:$R$1324,2,FALSE)</f>
        <v>#REF!</v>
      </c>
      <c r="Q40" s="127" t="s">
        <v>144</v>
      </c>
      <c r="R40" s="127">
        <v>4498</v>
      </c>
    </row>
    <row r="41" spans="9:18" ht="15" x14ac:dyDescent="0.25">
      <c r="I41" s="127" t="s">
        <v>145</v>
      </c>
      <c r="J41" s="127" t="s">
        <v>441</v>
      </c>
      <c r="K41" s="127" t="s">
        <v>616</v>
      </c>
      <c r="L41" s="1">
        <v>2983</v>
      </c>
      <c r="N41" s="3">
        <f t="shared" si="1"/>
        <v>23</v>
      </c>
      <c r="P41" s="1" t="e">
        <f>VLOOKUP(#REF!,$Q$1:$R$1324,2,FALSE)</f>
        <v>#REF!</v>
      </c>
      <c r="Q41" s="127" t="s">
        <v>145</v>
      </c>
      <c r="R41" s="127">
        <v>2983</v>
      </c>
    </row>
    <row r="42" spans="9:18" ht="15" x14ac:dyDescent="0.25">
      <c r="I42" s="127" t="s">
        <v>60</v>
      </c>
      <c r="J42" s="168" t="s">
        <v>687</v>
      </c>
      <c r="K42" s="127" t="s">
        <v>615</v>
      </c>
      <c r="L42" s="1">
        <v>5635</v>
      </c>
      <c r="N42" s="3">
        <f t="shared" si="1"/>
        <v>15</v>
      </c>
      <c r="P42" s="1" t="e">
        <f>VLOOKUP(#REF!,$Q$1:$R$1324,2,FALSE)</f>
        <v>#REF!</v>
      </c>
      <c r="Q42" s="127" t="s">
        <v>60</v>
      </c>
      <c r="R42" s="127">
        <v>5635</v>
      </c>
    </row>
    <row r="43" spans="9:18" ht="15" x14ac:dyDescent="0.25">
      <c r="I43" s="127" t="s">
        <v>146</v>
      </c>
      <c r="J43" s="127" t="s">
        <v>442</v>
      </c>
      <c r="K43" s="127" t="s">
        <v>616</v>
      </c>
      <c r="L43" s="1">
        <v>3168</v>
      </c>
      <c r="N43" s="3">
        <f t="shared" si="1"/>
        <v>16</v>
      </c>
      <c r="P43" s="1" t="e">
        <f>VLOOKUP(#REF!,$Q$1:$R$1324,2,FALSE)</f>
        <v>#REF!</v>
      </c>
      <c r="Q43" s="127" t="s">
        <v>146</v>
      </c>
      <c r="R43" s="127">
        <v>3168</v>
      </c>
    </row>
    <row r="44" spans="9:18" ht="15" x14ac:dyDescent="0.25">
      <c r="I44" s="127" t="s">
        <v>147</v>
      </c>
      <c r="J44" s="168" t="s">
        <v>700</v>
      </c>
      <c r="K44" s="127" t="s">
        <v>616</v>
      </c>
      <c r="L44" s="1">
        <v>2028</v>
      </c>
      <c r="N44" s="3">
        <f t="shared" si="1"/>
        <v>19</v>
      </c>
      <c r="P44" s="1" t="e">
        <f>VLOOKUP(#REF!,$Q$1:$R$1324,2,FALSE)</f>
        <v>#REF!</v>
      </c>
      <c r="Q44" s="127" t="s">
        <v>147</v>
      </c>
      <c r="R44" s="127">
        <v>2028</v>
      </c>
    </row>
    <row r="45" spans="9:18" ht="15" x14ac:dyDescent="0.25">
      <c r="I45" s="127" t="s">
        <v>61</v>
      </c>
      <c r="J45" s="168" t="s">
        <v>688</v>
      </c>
      <c r="K45" s="127" t="s">
        <v>615</v>
      </c>
      <c r="L45" s="1">
        <v>3835</v>
      </c>
      <c r="N45" s="3">
        <f t="shared" si="1"/>
        <v>15</v>
      </c>
      <c r="P45" s="1" t="e">
        <f>VLOOKUP(#REF!,$Q$1:$R$1324,2,FALSE)</f>
        <v>#REF!</v>
      </c>
      <c r="Q45" s="127" t="s">
        <v>61</v>
      </c>
      <c r="R45" s="127">
        <v>3835</v>
      </c>
    </row>
    <row r="46" spans="9:18" ht="15" x14ac:dyDescent="0.25">
      <c r="I46" s="127" t="s">
        <v>148</v>
      </c>
      <c r="J46" s="168" t="s">
        <v>637</v>
      </c>
      <c r="K46" s="127" t="s">
        <v>616</v>
      </c>
      <c r="L46" s="1">
        <v>3807</v>
      </c>
      <c r="N46" s="3">
        <f t="shared" si="1"/>
        <v>41</v>
      </c>
      <c r="P46" s="1" t="e">
        <f>VLOOKUP(#REF!,$Q$1:$R$1324,2,FALSE)</f>
        <v>#REF!</v>
      </c>
      <c r="Q46" s="127" t="s">
        <v>148</v>
      </c>
      <c r="R46" s="127">
        <v>3807</v>
      </c>
    </row>
    <row r="47" spans="9:18" ht="15" x14ac:dyDescent="0.25">
      <c r="I47" s="127" t="s">
        <v>62</v>
      </c>
      <c r="J47" s="127" t="s">
        <v>378</v>
      </c>
      <c r="K47" s="127" t="s">
        <v>615</v>
      </c>
      <c r="L47" s="1">
        <v>6978</v>
      </c>
      <c r="N47" s="3">
        <f t="shared" si="1"/>
        <v>20</v>
      </c>
      <c r="P47" s="1" t="e">
        <f>VLOOKUP(#REF!,$Q$1:$R$1324,2,FALSE)</f>
        <v>#REF!</v>
      </c>
      <c r="Q47" s="127" t="s">
        <v>62</v>
      </c>
      <c r="R47" s="127">
        <v>6978</v>
      </c>
    </row>
    <row r="48" spans="9:18" ht="15" x14ac:dyDescent="0.25">
      <c r="I48" s="127" t="s">
        <v>149</v>
      </c>
      <c r="J48" s="168" t="s">
        <v>638</v>
      </c>
      <c r="K48" s="127" t="s">
        <v>616</v>
      </c>
      <c r="L48" s="1">
        <v>5277</v>
      </c>
      <c r="N48" s="3">
        <f t="shared" si="1"/>
        <v>21</v>
      </c>
      <c r="P48" s="1" t="e">
        <f>VLOOKUP(#REF!,$Q$1:$R$1324,2,FALSE)</f>
        <v>#REF!</v>
      </c>
      <c r="Q48" s="127" t="s">
        <v>149</v>
      </c>
      <c r="R48" s="127">
        <v>5277</v>
      </c>
    </row>
    <row r="49" spans="9:18" ht="15" x14ac:dyDescent="0.25">
      <c r="I49" s="127" t="s">
        <v>150</v>
      </c>
      <c r="J49" s="127" t="s">
        <v>443</v>
      </c>
      <c r="K49" s="127" t="s">
        <v>616</v>
      </c>
      <c r="L49" s="1">
        <v>5966</v>
      </c>
      <c r="N49" s="3">
        <f t="shared" si="1"/>
        <v>14</v>
      </c>
      <c r="P49" s="1" t="e">
        <f>VLOOKUP(#REF!,$Q$1:$R$1324,2,FALSE)</f>
        <v>#REF!</v>
      </c>
      <c r="Q49" s="127" t="s">
        <v>150</v>
      </c>
      <c r="R49" s="127">
        <v>5966</v>
      </c>
    </row>
    <row r="50" spans="9:18" ht="15" x14ac:dyDescent="0.25">
      <c r="I50" s="127" t="s">
        <v>63</v>
      </c>
      <c r="J50" s="168" t="s">
        <v>689</v>
      </c>
      <c r="K50" s="127" t="s">
        <v>615</v>
      </c>
      <c r="L50" s="1">
        <v>4867</v>
      </c>
      <c r="N50" s="3">
        <f t="shared" si="1"/>
        <v>23</v>
      </c>
      <c r="P50" s="1" t="e">
        <f>VLOOKUP(#REF!,$Q$1:$R$1324,2,FALSE)</f>
        <v>#REF!</v>
      </c>
      <c r="Q50" s="127" t="s">
        <v>63</v>
      </c>
      <c r="R50" s="127">
        <v>4867</v>
      </c>
    </row>
    <row r="51" spans="9:18" ht="15" x14ac:dyDescent="0.25">
      <c r="I51" s="127" t="s">
        <v>151</v>
      </c>
      <c r="J51" s="168" t="s">
        <v>639</v>
      </c>
      <c r="K51" s="127" t="s">
        <v>616</v>
      </c>
      <c r="L51" s="1">
        <v>5906</v>
      </c>
      <c r="N51" s="3">
        <f t="shared" si="1"/>
        <v>25</v>
      </c>
      <c r="P51" s="1" t="e">
        <f>VLOOKUP(#REF!,$Q$1:$R$1324,2,FALSE)</f>
        <v>#REF!</v>
      </c>
      <c r="Q51" s="127" t="s">
        <v>151</v>
      </c>
      <c r="R51" s="127">
        <v>5906</v>
      </c>
    </row>
    <row r="52" spans="9:18" ht="15" x14ac:dyDescent="0.25">
      <c r="I52" s="127" t="s">
        <v>152</v>
      </c>
      <c r="J52" s="127" t="s">
        <v>444</v>
      </c>
      <c r="K52" s="127" t="s">
        <v>616</v>
      </c>
      <c r="L52" s="1">
        <v>2628</v>
      </c>
      <c r="N52" s="3">
        <f t="shared" si="1"/>
        <v>12</v>
      </c>
      <c r="P52" s="1" t="e">
        <f>VLOOKUP(#REF!,$Q$1:$R$1324,2,FALSE)</f>
        <v>#REF!</v>
      </c>
      <c r="Q52" s="127" t="s">
        <v>152</v>
      </c>
      <c r="R52" s="127">
        <v>2628</v>
      </c>
    </row>
    <row r="53" spans="9:18" ht="15" x14ac:dyDescent="0.25">
      <c r="I53" s="127" t="s">
        <v>64</v>
      </c>
      <c r="J53" s="168" t="s">
        <v>690</v>
      </c>
      <c r="K53" s="127" t="s">
        <v>615</v>
      </c>
      <c r="L53" s="1">
        <v>6914</v>
      </c>
      <c r="N53" s="3">
        <f t="shared" ref="N53:N62" si="2">LEN(J53)</f>
        <v>14</v>
      </c>
      <c r="P53" s="1" t="e">
        <f>VLOOKUP(#REF!,$Q$1:$R$1324,2,FALSE)</f>
        <v>#REF!</v>
      </c>
      <c r="Q53" s="127" t="s">
        <v>64</v>
      </c>
      <c r="R53" s="127">
        <v>6914</v>
      </c>
    </row>
    <row r="54" spans="9:18" ht="15" x14ac:dyDescent="0.25">
      <c r="I54" s="127" t="s">
        <v>65</v>
      </c>
      <c r="J54" s="168" t="s">
        <v>691</v>
      </c>
      <c r="K54" s="127" t="s">
        <v>615</v>
      </c>
      <c r="L54" s="1">
        <v>4527</v>
      </c>
      <c r="N54" s="3">
        <f t="shared" si="2"/>
        <v>19</v>
      </c>
      <c r="P54" s="1" t="e">
        <f>VLOOKUP(#REF!,$Q$1:$R$1324,2,FALSE)</f>
        <v>#REF!</v>
      </c>
      <c r="Q54" s="127" t="s">
        <v>65</v>
      </c>
      <c r="R54" s="127">
        <v>4527</v>
      </c>
    </row>
    <row r="55" spans="9:18" ht="15" x14ac:dyDescent="0.25">
      <c r="I55" s="127" t="s">
        <v>153</v>
      </c>
      <c r="J55" s="169" t="s">
        <v>640</v>
      </c>
      <c r="K55" s="127" t="s">
        <v>616</v>
      </c>
      <c r="L55" s="1">
        <v>3092</v>
      </c>
      <c r="N55" s="3">
        <f t="shared" si="2"/>
        <v>26</v>
      </c>
      <c r="P55" s="1" t="e">
        <f>VLOOKUP(#REF!,$Q$1:$R$1324,2,FALSE)</f>
        <v>#REF!</v>
      </c>
      <c r="Q55" s="127" t="s">
        <v>153</v>
      </c>
      <c r="R55" s="127">
        <v>3092</v>
      </c>
    </row>
    <row r="56" spans="9:18" ht="15" x14ac:dyDescent="0.25">
      <c r="I56" s="127" t="s">
        <v>154</v>
      </c>
      <c r="J56" s="127" t="s">
        <v>445</v>
      </c>
      <c r="K56" s="127" t="s">
        <v>616</v>
      </c>
      <c r="L56" s="1">
        <v>4654</v>
      </c>
      <c r="N56" s="3">
        <f t="shared" si="2"/>
        <v>18</v>
      </c>
      <c r="P56" s="1" t="e">
        <f>VLOOKUP(#REF!,$Q$1:$R$1324,2,FALSE)</f>
        <v>#REF!</v>
      </c>
      <c r="Q56" s="127" t="s">
        <v>154</v>
      </c>
      <c r="R56" s="127">
        <v>4654</v>
      </c>
    </row>
    <row r="57" spans="9:18" ht="15" x14ac:dyDescent="0.25">
      <c r="I57" s="127" t="s">
        <v>66</v>
      </c>
      <c r="J57" s="127" t="s">
        <v>379</v>
      </c>
      <c r="K57" s="127" t="s">
        <v>615</v>
      </c>
      <c r="L57" s="1">
        <v>8356</v>
      </c>
      <c r="N57" s="3">
        <f t="shared" si="2"/>
        <v>47</v>
      </c>
      <c r="P57" s="1" t="e">
        <f>VLOOKUP(#REF!,$Q$1:$R$1324,2,FALSE)</f>
        <v>#REF!</v>
      </c>
      <c r="Q57" s="127" t="s">
        <v>66</v>
      </c>
      <c r="R57" s="127">
        <v>8356</v>
      </c>
    </row>
    <row r="58" spans="9:18" ht="15" x14ac:dyDescent="0.25">
      <c r="I58" s="127" t="s">
        <v>155</v>
      </c>
      <c r="J58" s="127" t="s">
        <v>446</v>
      </c>
      <c r="K58" s="127" t="s">
        <v>616</v>
      </c>
      <c r="L58" s="1">
        <v>113</v>
      </c>
      <c r="N58" s="3">
        <f t="shared" si="2"/>
        <v>12</v>
      </c>
      <c r="P58" s="1" t="e">
        <f>VLOOKUP(#REF!,$Q$1:$R$1324,2,FALSE)</f>
        <v>#REF!</v>
      </c>
      <c r="Q58" s="127" t="s">
        <v>155</v>
      </c>
      <c r="R58" s="127">
        <v>113</v>
      </c>
    </row>
    <row r="59" spans="9:18" ht="15" x14ac:dyDescent="0.25">
      <c r="I59" s="127" t="s">
        <v>67</v>
      </c>
      <c r="J59" s="127" t="s">
        <v>380</v>
      </c>
      <c r="K59" s="127" t="s">
        <v>615</v>
      </c>
      <c r="L59" s="1">
        <v>21136</v>
      </c>
      <c r="N59" s="3">
        <f t="shared" si="2"/>
        <v>21</v>
      </c>
      <c r="P59" s="1" t="e">
        <f>VLOOKUP(#REF!,$Q$1:$R$1324,2,FALSE)</f>
        <v>#REF!</v>
      </c>
      <c r="Q59" s="127" t="s">
        <v>67</v>
      </c>
      <c r="R59" s="127">
        <v>21136</v>
      </c>
    </row>
    <row r="60" spans="9:18" ht="15" x14ac:dyDescent="0.25">
      <c r="I60" s="127" t="s">
        <v>68</v>
      </c>
      <c r="J60" s="127" t="s">
        <v>381</v>
      </c>
      <c r="K60" s="127" t="s">
        <v>615</v>
      </c>
      <c r="L60" s="1">
        <v>3719</v>
      </c>
      <c r="N60" s="3">
        <f t="shared" si="2"/>
        <v>18</v>
      </c>
      <c r="P60" s="1" t="e">
        <f>VLOOKUP(#REF!,$Q$1:$R$1324,2,FALSE)</f>
        <v>#REF!</v>
      </c>
      <c r="Q60" s="127" t="s">
        <v>68</v>
      </c>
      <c r="R60" s="127">
        <v>3719</v>
      </c>
    </row>
    <row r="61" spans="9:18" ht="15" x14ac:dyDescent="0.25">
      <c r="I61" s="127" t="s">
        <v>156</v>
      </c>
      <c r="J61" s="127" t="s">
        <v>447</v>
      </c>
      <c r="K61" s="127" t="s">
        <v>616</v>
      </c>
      <c r="L61" s="1">
        <v>3591</v>
      </c>
      <c r="N61" s="3">
        <f t="shared" si="2"/>
        <v>11</v>
      </c>
      <c r="P61" s="1" t="e">
        <f>VLOOKUP(#REF!,$Q$1:$R$1324,2,FALSE)</f>
        <v>#REF!</v>
      </c>
      <c r="Q61" s="127" t="s">
        <v>156</v>
      </c>
      <c r="R61" s="127">
        <v>3591</v>
      </c>
    </row>
    <row r="62" spans="9:18" ht="15" x14ac:dyDescent="0.25">
      <c r="I62" s="127" t="s">
        <v>157</v>
      </c>
      <c r="J62" s="127" t="s">
        <v>598</v>
      </c>
      <c r="K62" s="127" t="s">
        <v>616</v>
      </c>
      <c r="L62" s="1">
        <v>4322</v>
      </c>
      <c r="N62" s="3">
        <f t="shared" si="2"/>
        <v>16</v>
      </c>
      <c r="P62" s="1" t="e">
        <f>VLOOKUP(#REF!,$Q$1:$R$1324,2,FALSE)</f>
        <v>#REF!</v>
      </c>
      <c r="Q62" s="127" t="s">
        <v>157</v>
      </c>
      <c r="R62" s="127">
        <v>4322</v>
      </c>
    </row>
    <row r="63" spans="9:18" ht="15" x14ac:dyDescent="0.25">
      <c r="I63" s="127" t="s">
        <v>158</v>
      </c>
      <c r="J63" s="169" t="s">
        <v>641</v>
      </c>
      <c r="K63" s="127" t="s">
        <v>616</v>
      </c>
      <c r="L63" s="1">
        <v>2700</v>
      </c>
      <c r="N63" s="3">
        <f t="shared" ref="N63:N83" si="3">LEN(J63)</f>
        <v>16</v>
      </c>
      <c r="P63" s="1" t="e">
        <f>VLOOKUP(#REF!,$Q$1:$R$1324,2,FALSE)</f>
        <v>#REF!</v>
      </c>
      <c r="Q63" s="127" t="s">
        <v>158</v>
      </c>
      <c r="R63" s="127">
        <v>2700</v>
      </c>
    </row>
    <row r="64" spans="9:18" ht="15" x14ac:dyDescent="0.25">
      <c r="I64" s="127" t="s">
        <v>159</v>
      </c>
      <c r="J64" s="168" t="s">
        <v>642</v>
      </c>
      <c r="K64" s="127" t="s">
        <v>616</v>
      </c>
      <c r="L64" s="1">
        <v>2820</v>
      </c>
      <c r="N64" s="3">
        <f t="shared" si="3"/>
        <v>21</v>
      </c>
      <c r="P64" s="1" t="e">
        <f>VLOOKUP(#REF!,$Q$1:$R$1324,2,FALSE)</f>
        <v>#REF!</v>
      </c>
      <c r="Q64" s="127" t="s">
        <v>159</v>
      </c>
      <c r="R64" s="127">
        <v>2820</v>
      </c>
    </row>
    <row r="65" spans="9:18" ht="15" x14ac:dyDescent="0.25">
      <c r="I65" s="127" t="s">
        <v>160</v>
      </c>
      <c r="J65" s="168" t="s">
        <v>643</v>
      </c>
      <c r="K65" s="168" t="s">
        <v>616</v>
      </c>
      <c r="L65" s="1">
        <v>5157</v>
      </c>
      <c r="N65" s="3">
        <f t="shared" si="3"/>
        <v>17</v>
      </c>
      <c r="P65" s="1" t="e">
        <f>VLOOKUP(#REF!,$Q$1:$R$1324,2,FALSE)</f>
        <v>#REF!</v>
      </c>
      <c r="Q65" s="127" t="s">
        <v>160</v>
      </c>
      <c r="R65" s="127">
        <v>5157</v>
      </c>
    </row>
    <row r="66" spans="9:18" ht="15" x14ac:dyDescent="0.25">
      <c r="I66" s="127" t="s">
        <v>161</v>
      </c>
      <c r="J66" s="127" t="s">
        <v>448</v>
      </c>
      <c r="K66" s="127" t="s">
        <v>616</v>
      </c>
      <c r="L66" s="1">
        <v>3823</v>
      </c>
      <c r="N66" s="3">
        <f t="shared" si="3"/>
        <v>28</v>
      </c>
      <c r="P66" s="1" t="e">
        <f>VLOOKUP(#REF!,$Q$1:$R$1324,2,FALSE)</f>
        <v>#REF!</v>
      </c>
      <c r="Q66" s="127" t="s">
        <v>161</v>
      </c>
      <c r="R66" s="127">
        <v>3823</v>
      </c>
    </row>
    <row r="67" spans="9:18" ht="15" x14ac:dyDescent="0.25">
      <c r="I67" s="127" t="s">
        <v>69</v>
      </c>
      <c r="J67" s="127" t="s">
        <v>382</v>
      </c>
      <c r="K67" s="127" t="s">
        <v>615</v>
      </c>
      <c r="L67" s="1">
        <v>8656</v>
      </c>
      <c r="N67" s="3">
        <f t="shared" si="3"/>
        <v>12</v>
      </c>
      <c r="P67" s="1" t="e">
        <f>VLOOKUP(#REF!,$Q$1:$R$1324,2,FALSE)</f>
        <v>#REF!</v>
      </c>
      <c r="Q67" s="127" t="s">
        <v>69</v>
      </c>
      <c r="R67" s="127">
        <v>8656</v>
      </c>
    </row>
    <row r="68" spans="9:18" ht="15" x14ac:dyDescent="0.25">
      <c r="I68" s="127" t="s">
        <v>70</v>
      </c>
      <c r="J68" s="168" t="s">
        <v>692</v>
      </c>
      <c r="K68" s="127" t="s">
        <v>615</v>
      </c>
      <c r="L68" s="1">
        <v>6724</v>
      </c>
      <c r="N68" s="3">
        <f t="shared" si="3"/>
        <v>25</v>
      </c>
      <c r="P68" s="1" t="e">
        <f>VLOOKUP(#REF!,$Q$1:$R$1324,2,FALSE)</f>
        <v>#REF!</v>
      </c>
      <c r="Q68" s="127" t="s">
        <v>70</v>
      </c>
      <c r="R68" s="127">
        <v>6724</v>
      </c>
    </row>
    <row r="69" spans="9:18" ht="15" x14ac:dyDescent="0.25">
      <c r="I69" s="127" t="s">
        <v>71</v>
      </c>
      <c r="J69" s="127" t="s">
        <v>383</v>
      </c>
      <c r="K69" s="127" t="s">
        <v>615</v>
      </c>
      <c r="L69" s="1">
        <v>4690</v>
      </c>
      <c r="N69" s="3">
        <f t="shared" si="3"/>
        <v>20</v>
      </c>
      <c r="P69" s="1" t="e">
        <f>VLOOKUP(#REF!,$Q$1:$R$1324,2,FALSE)</f>
        <v>#REF!</v>
      </c>
      <c r="Q69" s="127" t="s">
        <v>71</v>
      </c>
      <c r="R69" s="127">
        <v>4690</v>
      </c>
    </row>
    <row r="70" spans="9:18" ht="15" x14ac:dyDescent="0.25">
      <c r="I70" s="127" t="s">
        <v>72</v>
      </c>
      <c r="J70" s="168" t="s">
        <v>693</v>
      </c>
      <c r="K70" s="127" t="s">
        <v>615</v>
      </c>
      <c r="L70" s="1">
        <v>4560</v>
      </c>
      <c r="N70" s="3">
        <f t="shared" si="3"/>
        <v>23</v>
      </c>
      <c r="P70" s="1" t="e">
        <f>VLOOKUP(#REF!,$Q$1:$R$1324,2,FALSE)</f>
        <v>#REF!</v>
      </c>
      <c r="Q70" s="127" t="s">
        <v>72</v>
      </c>
      <c r="R70" s="127">
        <v>4560</v>
      </c>
    </row>
    <row r="71" spans="9:18" ht="15" x14ac:dyDescent="0.25">
      <c r="I71" s="127" t="s">
        <v>73</v>
      </c>
      <c r="J71" s="127" t="s">
        <v>384</v>
      </c>
      <c r="K71" s="127" t="s">
        <v>615</v>
      </c>
      <c r="L71" s="1">
        <v>8016</v>
      </c>
      <c r="N71" s="3">
        <f t="shared" si="3"/>
        <v>17</v>
      </c>
      <c r="P71" s="1" t="e">
        <f>VLOOKUP(#REF!,$Q$1:$R$1324,2,FALSE)</f>
        <v>#REF!</v>
      </c>
      <c r="Q71" s="127" t="s">
        <v>73</v>
      </c>
      <c r="R71" s="127">
        <v>8016</v>
      </c>
    </row>
    <row r="72" spans="9:18" ht="15" x14ac:dyDescent="0.25">
      <c r="I72" s="127" t="s">
        <v>162</v>
      </c>
      <c r="J72" s="168" t="s">
        <v>644</v>
      </c>
      <c r="K72" s="127" t="s">
        <v>616</v>
      </c>
      <c r="L72" s="1">
        <v>3086</v>
      </c>
      <c r="N72" s="3">
        <f t="shared" si="3"/>
        <v>41</v>
      </c>
      <c r="P72" s="1" t="e">
        <f>VLOOKUP(#REF!,$Q$1:$R$1324,2,FALSE)</f>
        <v>#REF!</v>
      </c>
      <c r="Q72" s="127" t="s">
        <v>162</v>
      </c>
      <c r="R72" s="127">
        <v>3086</v>
      </c>
    </row>
    <row r="73" spans="9:18" ht="15" x14ac:dyDescent="0.25">
      <c r="I73" s="127" t="s">
        <v>80</v>
      </c>
      <c r="J73" s="127" t="s">
        <v>387</v>
      </c>
      <c r="K73" s="127" t="s">
        <v>617</v>
      </c>
      <c r="L73" s="1">
        <v>12887</v>
      </c>
      <c r="N73" s="3">
        <f t="shared" si="3"/>
        <v>28</v>
      </c>
      <c r="P73" s="1" t="e">
        <f>VLOOKUP(#REF!,$Q$1:$R$1324,2,FALSE)</f>
        <v>#REF!</v>
      </c>
      <c r="Q73" s="127" t="s">
        <v>80</v>
      </c>
      <c r="R73" s="127">
        <v>12887</v>
      </c>
    </row>
    <row r="74" spans="9:18" ht="15" x14ac:dyDescent="0.25">
      <c r="I74" s="127" t="s">
        <v>165</v>
      </c>
      <c r="J74" s="127" t="s">
        <v>451</v>
      </c>
      <c r="K74" s="127" t="s">
        <v>618</v>
      </c>
      <c r="L74" s="1">
        <v>13637</v>
      </c>
      <c r="N74" s="3">
        <f t="shared" si="3"/>
        <v>26</v>
      </c>
      <c r="P74" s="1" t="e">
        <f>VLOOKUP(#REF!,$Q$1:$R$1324,2,FALSE)</f>
        <v>#REF!</v>
      </c>
      <c r="Q74" s="127" t="s">
        <v>165</v>
      </c>
      <c r="R74" s="127">
        <v>13637</v>
      </c>
    </row>
    <row r="75" spans="9:18" ht="15" x14ac:dyDescent="0.25">
      <c r="I75" s="127" t="s">
        <v>166</v>
      </c>
      <c r="J75" s="127" t="s">
        <v>452</v>
      </c>
      <c r="K75" s="127" t="s">
        <v>618</v>
      </c>
      <c r="L75" s="1">
        <v>14106</v>
      </c>
      <c r="N75" s="3">
        <f t="shared" si="3"/>
        <v>29</v>
      </c>
      <c r="P75" s="1" t="e">
        <f>VLOOKUP(#REF!,$Q$1:$R$1324,2,FALSE)</f>
        <v>#REF!</v>
      </c>
      <c r="Q75" s="127" t="s">
        <v>166</v>
      </c>
      <c r="R75" s="127">
        <v>14106</v>
      </c>
    </row>
    <row r="76" spans="9:18" ht="15" x14ac:dyDescent="0.25">
      <c r="I76" s="127" t="s">
        <v>81</v>
      </c>
      <c r="J76" s="127" t="s">
        <v>388</v>
      </c>
      <c r="K76" s="127" t="s">
        <v>617</v>
      </c>
      <c r="L76" s="1">
        <v>12559</v>
      </c>
      <c r="N76" s="3">
        <f t="shared" si="3"/>
        <v>27</v>
      </c>
      <c r="P76" s="1" t="e">
        <f>VLOOKUP(#REF!,$Q$1:$R$1324,2,FALSE)</f>
        <v>#REF!</v>
      </c>
      <c r="Q76" s="127" t="s">
        <v>81</v>
      </c>
      <c r="R76" s="127">
        <v>12559</v>
      </c>
    </row>
    <row r="77" spans="9:18" ht="15" x14ac:dyDescent="0.25">
      <c r="I77" s="127" t="s">
        <v>167</v>
      </c>
      <c r="J77" s="127" t="s">
        <v>453</v>
      </c>
      <c r="K77" s="127" t="s">
        <v>618</v>
      </c>
      <c r="L77" s="1">
        <v>10828</v>
      </c>
      <c r="N77" s="3">
        <f t="shared" si="3"/>
        <v>46</v>
      </c>
      <c r="P77" s="1" t="e">
        <f>VLOOKUP(#REF!,$Q$1:$R$1324,2,FALSE)</f>
        <v>#REF!</v>
      </c>
      <c r="Q77" s="127" t="s">
        <v>167</v>
      </c>
      <c r="R77" s="127">
        <v>10828</v>
      </c>
    </row>
    <row r="78" spans="9:18" ht="15" x14ac:dyDescent="0.25">
      <c r="I78" s="127" t="s">
        <v>168</v>
      </c>
      <c r="J78" s="127" t="s">
        <v>454</v>
      </c>
      <c r="K78" s="127" t="s">
        <v>618</v>
      </c>
      <c r="L78" s="1">
        <v>10747</v>
      </c>
      <c r="N78" s="3">
        <f t="shared" si="3"/>
        <v>25</v>
      </c>
      <c r="P78" s="1" t="e">
        <f>VLOOKUP(#REF!,$Q$1:$R$1324,2,FALSE)</f>
        <v>#REF!</v>
      </c>
      <c r="Q78" s="127" t="s">
        <v>168</v>
      </c>
      <c r="R78" s="127">
        <v>10747</v>
      </c>
    </row>
    <row r="79" spans="9:18" ht="15" x14ac:dyDescent="0.25">
      <c r="I79" s="127" t="s">
        <v>260</v>
      </c>
      <c r="J79" s="127" t="s">
        <v>512</v>
      </c>
      <c r="K79" s="127" t="s">
        <v>619</v>
      </c>
      <c r="L79" s="1">
        <v>9096</v>
      </c>
      <c r="N79" s="3">
        <f t="shared" si="3"/>
        <v>40</v>
      </c>
      <c r="P79" s="1" t="e">
        <f>VLOOKUP(#REF!,$Q$1:$R$1324,2,FALSE)</f>
        <v>#REF!</v>
      </c>
      <c r="Q79" s="127" t="s">
        <v>260</v>
      </c>
      <c r="R79" s="127">
        <v>9096</v>
      </c>
    </row>
    <row r="80" spans="9:18" ht="15" x14ac:dyDescent="0.25">
      <c r="I80" s="127" t="s">
        <v>82</v>
      </c>
      <c r="J80" s="127" t="s">
        <v>389</v>
      </c>
      <c r="K80" s="127" t="s">
        <v>617</v>
      </c>
      <c r="L80" s="1">
        <v>15113</v>
      </c>
      <c r="N80" s="3">
        <f t="shared" si="3"/>
        <v>28</v>
      </c>
      <c r="P80" s="1" t="e">
        <f>VLOOKUP(#REF!,$Q$1:$R$1324,2,FALSE)</f>
        <v>#REF!</v>
      </c>
      <c r="Q80" s="127" t="s">
        <v>82</v>
      </c>
      <c r="R80" s="127">
        <v>15113</v>
      </c>
    </row>
    <row r="81" spans="9:18" ht="15" x14ac:dyDescent="0.25">
      <c r="I81" s="127" t="s">
        <v>169</v>
      </c>
      <c r="J81" s="127" t="s">
        <v>455</v>
      </c>
      <c r="K81" s="127" t="s">
        <v>618</v>
      </c>
      <c r="L81" s="1">
        <v>7912</v>
      </c>
      <c r="N81" s="3">
        <f t="shared" si="3"/>
        <v>25</v>
      </c>
      <c r="P81" s="1" t="e">
        <f>VLOOKUP(#REF!,$Q$1:$R$1324,2,FALSE)</f>
        <v>#REF!</v>
      </c>
      <c r="Q81" s="127" t="s">
        <v>169</v>
      </c>
      <c r="R81" s="127">
        <v>7912</v>
      </c>
    </row>
    <row r="82" spans="9:18" ht="15" x14ac:dyDescent="0.25">
      <c r="I82" s="127" t="s">
        <v>83</v>
      </c>
      <c r="J82" s="127" t="s">
        <v>390</v>
      </c>
      <c r="K82" s="127" t="s">
        <v>617</v>
      </c>
      <c r="L82" s="1">
        <v>5407</v>
      </c>
      <c r="N82" s="3">
        <f t="shared" si="3"/>
        <v>43</v>
      </c>
      <c r="P82" s="1" t="e">
        <f>VLOOKUP(#REF!,$Q$1:$R$1324,2,FALSE)</f>
        <v>#REF!</v>
      </c>
      <c r="Q82" s="127" t="s">
        <v>83</v>
      </c>
      <c r="R82" s="127">
        <v>5407</v>
      </c>
    </row>
    <row r="83" spans="9:18" ht="15" x14ac:dyDescent="0.25">
      <c r="I83" s="127" t="s">
        <v>261</v>
      </c>
      <c r="J83" s="127" t="s">
        <v>513</v>
      </c>
      <c r="K83" s="127" t="s">
        <v>619</v>
      </c>
      <c r="L83" s="1">
        <v>11693</v>
      </c>
      <c r="N83" s="3">
        <f t="shared" si="3"/>
        <v>20</v>
      </c>
      <c r="P83" s="1" t="e">
        <f>VLOOKUP(#REF!,$Q$1:$R$1324,2,FALSE)</f>
        <v>#REF!</v>
      </c>
      <c r="Q83" s="127" t="s">
        <v>261</v>
      </c>
      <c r="R83" s="127">
        <v>11693</v>
      </c>
    </row>
    <row r="84" spans="9:18" ht="15" x14ac:dyDescent="0.25">
      <c r="I84" s="127" t="s">
        <v>170</v>
      </c>
      <c r="J84" s="127" t="s">
        <v>456</v>
      </c>
      <c r="K84" s="127" t="s">
        <v>618</v>
      </c>
      <c r="L84" s="1">
        <v>19165</v>
      </c>
      <c r="N84" s="3">
        <f t="shared" ref="N84:N115" si="4">LEN(J84)</f>
        <v>24</v>
      </c>
      <c r="P84" s="1" t="e">
        <f>VLOOKUP(#REF!,$Q$1:$R$1324,2,FALSE)</f>
        <v>#REF!</v>
      </c>
      <c r="Q84" s="127" t="s">
        <v>170</v>
      </c>
      <c r="R84" s="127">
        <v>19165</v>
      </c>
    </row>
    <row r="85" spans="9:18" ht="15" x14ac:dyDescent="0.25">
      <c r="I85" s="127" t="s">
        <v>84</v>
      </c>
      <c r="J85" s="127" t="s">
        <v>391</v>
      </c>
      <c r="K85" s="127" t="s">
        <v>617</v>
      </c>
      <c r="L85" s="1">
        <v>11745</v>
      </c>
      <c r="N85" s="3">
        <f t="shared" si="4"/>
        <v>20</v>
      </c>
      <c r="P85" s="1" t="e">
        <f>VLOOKUP(#REF!,$Q$1:$R$1324,2,FALSE)</f>
        <v>#REF!</v>
      </c>
      <c r="Q85" s="127" t="s">
        <v>84</v>
      </c>
      <c r="R85" s="127">
        <v>11745</v>
      </c>
    </row>
    <row r="86" spans="9:18" ht="15" x14ac:dyDescent="0.25">
      <c r="I86" s="127" t="s">
        <v>85</v>
      </c>
      <c r="J86" s="127" t="s">
        <v>392</v>
      </c>
      <c r="K86" s="127" t="s">
        <v>617</v>
      </c>
      <c r="L86" s="1">
        <v>10372</v>
      </c>
      <c r="N86" s="3">
        <f t="shared" si="4"/>
        <v>28</v>
      </c>
      <c r="P86" s="1" t="e">
        <f>VLOOKUP(#REF!,$Q$1:$R$1324,2,FALSE)</f>
        <v>#REF!</v>
      </c>
      <c r="Q86" s="127" t="s">
        <v>85</v>
      </c>
      <c r="R86" s="127">
        <v>10372</v>
      </c>
    </row>
    <row r="87" spans="9:18" ht="15" x14ac:dyDescent="0.25">
      <c r="I87" s="127" t="s">
        <v>171</v>
      </c>
      <c r="J87" s="127" t="s">
        <v>457</v>
      </c>
      <c r="K87" s="127" t="s">
        <v>618</v>
      </c>
      <c r="L87" s="1">
        <v>7087</v>
      </c>
      <c r="N87" s="3">
        <f t="shared" si="4"/>
        <v>33</v>
      </c>
      <c r="P87" s="1" t="e">
        <f>VLOOKUP(#REF!,$Q$1:$R$1324,2,FALSE)</f>
        <v>#REF!</v>
      </c>
      <c r="Q87" s="127" t="s">
        <v>171</v>
      </c>
      <c r="R87" s="127">
        <v>7087</v>
      </c>
    </row>
    <row r="88" spans="9:18" ht="15" x14ac:dyDescent="0.25">
      <c r="I88" s="148" t="s">
        <v>262</v>
      </c>
      <c r="J88" s="148" t="s">
        <v>514</v>
      </c>
      <c r="K88" s="148" t="s">
        <v>619</v>
      </c>
      <c r="L88" s="149">
        <v>11206</v>
      </c>
      <c r="M88" s="149"/>
      <c r="N88" s="150">
        <f t="shared" si="4"/>
        <v>19</v>
      </c>
      <c r="O88" s="149"/>
      <c r="P88" s="149" t="e">
        <f>VLOOKUP(#REF!,$Q$1:$R$1324,2,FALSE)</f>
        <v>#REF!</v>
      </c>
      <c r="Q88" s="127" t="s">
        <v>262</v>
      </c>
      <c r="R88" s="127">
        <v>11206</v>
      </c>
    </row>
    <row r="89" spans="9:18" ht="15" x14ac:dyDescent="0.25">
      <c r="I89" s="127" t="s">
        <v>263</v>
      </c>
      <c r="J89" s="127" t="s">
        <v>515</v>
      </c>
      <c r="K89" s="127" t="s">
        <v>619</v>
      </c>
      <c r="L89" s="1">
        <v>3403</v>
      </c>
      <c r="N89" s="3">
        <f t="shared" si="4"/>
        <v>20</v>
      </c>
      <c r="P89" s="1" t="e">
        <f>VLOOKUP(#REF!,$Q$1:$R$1324,2,FALSE)</f>
        <v>#REF!</v>
      </c>
      <c r="Q89" s="148" t="s">
        <v>263</v>
      </c>
      <c r="R89" s="148">
        <v>3403</v>
      </c>
    </row>
    <row r="90" spans="9:18" ht="15" x14ac:dyDescent="0.25">
      <c r="I90" s="127" t="s">
        <v>264</v>
      </c>
      <c r="J90" s="127" t="s">
        <v>516</v>
      </c>
      <c r="K90" s="127" t="s">
        <v>619</v>
      </c>
      <c r="L90" s="1">
        <v>12508</v>
      </c>
      <c r="N90" s="3">
        <f t="shared" si="4"/>
        <v>23</v>
      </c>
      <c r="P90" s="1" t="e">
        <f>VLOOKUP(#REF!,$Q$1:$R$1324,2,FALSE)</f>
        <v>#REF!</v>
      </c>
      <c r="Q90" s="127" t="s">
        <v>264</v>
      </c>
      <c r="R90" s="127">
        <v>12508</v>
      </c>
    </row>
    <row r="91" spans="9:18" ht="15" x14ac:dyDescent="0.25">
      <c r="I91" s="127" t="s">
        <v>86</v>
      </c>
      <c r="J91" s="127" t="s">
        <v>393</v>
      </c>
      <c r="K91" s="127" t="s">
        <v>617</v>
      </c>
      <c r="L91" s="1">
        <v>12046</v>
      </c>
      <c r="N91" s="3">
        <f t="shared" si="4"/>
        <v>24</v>
      </c>
      <c r="P91" s="1" t="e">
        <f>VLOOKUP(#REF!,$Q$1:$R$1324,2,FALSE)</f>
        <v>#REF!</v>
      </c>
      <c r="Q91" s="127" t="s">
        <v>86</v>
      </c>
      <c r="R91" s="127">
        <v>12046</v>
      </c>
    </row>
    <row r="92" spans="9:18" ht="15" x14ac:dyDescent="0.25">
      <c r="I92" s="127" t="s">
        <v>265</v>
      </c>
      <c r="J92" s="127" t="s">
        <v>517</v>
      </c>
      <c r="K92" s="127" t="s">
        <v>619</v>
      </c>
      <c r="L92" s="1">
        <v>12986</v>
      </c>
      <c r="N92" s="3">
        <f t="shared" si="4"/>
        <v>25</v>
      </c>
      <c r="P92" s="1" t="e">
        <f>VLOOKUP(#REF!,$Q$1:$R$1324,2,FALSE)</f>
        <v>#REF!</v>
      </c>
      <c r="Q92" s="127" t="s">
        <v>265</v>
      </c>
      <c r="R92" s="127">
        <v>12986</v>
      </c>
    </row>
    <row r="93" spans="9:18" ht="15" x14ac:dyDescent="0.25">
      <c r="I93" s="127" t="s">
        <v>87</v>
      </c>
      <c r="J93" s="127" t="s">
        <v>394</v>
      </c>
      <c r="K93" s="127" t="s">
        <v>617</v>
      </c>
      <c r="L93" s="1">
        <v>7671</v>
      </c>
      <c r="N93" s="3">
        <f t="shared" si="4"/>
        <v>23</v>
      </c>
      <c r="P93" s="1" t="e">
        <f>VLOOKUP(#REF!,$Q$1:$R$1324,2,FALSE)</f>
        <v>#REF!</v>
      </c>
      <c r="Q93" s="127" t="s">
        <v>87</v>
      </c>
      <c r="R93" s="127">
        <v>7671</v>
      </c>
    </row>
    <row r="94" spans="9:18" ht="15" x14ac:dyDescent="0.25">
      <c r="I94" s="127" t="s">
        <v>88</v>
      </c>
      <c r="J94" s="127" t="s">
        <v>395</v>
      </c>
      <c r="K94" s="127" t="s">
        <v>617</v>
      </c>
      <c r="L94" s="1">
        <v>6999</v>
      </c>
      <c r="N94" s="3">
        <f t="shared" si="4"/>
        <v>14</v>
      </c>
      <c r="P94" s="1" t="e">
        <f>VLOOKUP(#REF!,$Q$1:$R$1324,2,FALSE)</f>
        <v>#REF!</v>
      </c>
      <c r="Q94" s="127" t="s">
        <v>88</v>
      </c>
      <c r="R94" s="127">
        <v>6999</v>
      </c>
    </row>
    <row r="95" spans="9:18" ht="15" x14ac:dyDescent="0.25">
      <c r="I95" s="127" t="s">
        <v>89</v>
      </c>
      <c r="J95" s="127" t="s">
        <v>396</v>
      </c>
      <c r="K95" s="127" t="s">
        <v>617</v>
      </c>
      <c r="L95" s="1">
        <v>4054</v>
      </c>
      <c r="N95" s="3">
        <f t="shared" si="4"/>
        <v>24</v>
      </c>
      <c r="P95" s="1" t="e">
        <f>VLOOKUP(#REF!,$Q$1:$R$1324,2,FALSE)</f>
        <v>#REF!</v>
      </c>
      <c r="Q95" s="127" t="s">
        <v>89</v>
      </c>
      <c r="R95" s="127">
        <v>4054</v>
      </c>
    </row>
    <row r="96" spans="9:18" ht="15" x14ac:dyDescent="0.25">
      <c r="I96" s="127" t="s">
        <v>266</v>
      </c>
      <c r="J96" s="127" t="s">
        <v>518</v>
      </c>
      <c r="K96" s="127" t="s">
        <v>619</v>
      </c>
      <c r="L96" s="1">
        <v>12285</v>
      </c>
      <c r="N96" s="3">
        <f t="shared" si="4"/>
        <v>37</v>
      </c>
      <c r="P96" s="1" t="e">
        <f>VLOOKUP(#REF!,$Q$1:$R$1324,2,FALSE)</f>
        <v>#REF!</v>
      </c>
      <c r="Q96" s="127" t="s">
        <v>266</v>
      </c>
      <c r="R96" s="127">
        <v>12285</v>
      </c>
    </row>
    <row r="97" spans="9:18" ht="15" x14ac:dyDescent="0.25">
      <c r="I97" s="127" t="s">
        <v>90</v>
      </c>
      <c r="J97" s="127" t="s">
        <v>397</v>
      </c>
      <c r="K97" s="127" t="s">
        <v>617</v>
      </c>
      <c r="L97" s="1">
        <v>7858</v>
      </c>
      <c r="N97" s="3">
        <f t="shared" si="4"/>
        <v>43</v>
      </c>
      <c r="P97" s="1" t="e">
        <f>VLOOKUP(#REF!,$Q$1:$R$1324,2,FALSE)</f>
        <v>#REF!</v>
      </c>
      <c r="Q97" s="127" t="s">
        <v>90</v>
      </c>
      <c r="R97" s="127">
        <v>7858</v>
      </c>
    </row>
    <row r="98" spans="9:18" ht="15" x14ac:dyDescent="0.25">
      <c r="I98" s="127" t="s">
        <v>91</v>
      </c>
      <c r="J98" s="127" t="s">
        <v>398</v>
      </c>
      <c r="K98" s="127" t="s">
        <v>617</v>
      </c>
      <c r="L98" s="1">
        <v>3758</v>
      </c>
      <c r="N98" s="3">
        <f t="shared" si="4"/>
        <v>24</v>
      </c>
      <c r="P98" s="1" t="e">
        <f>VLOOKUP(#REF!,$Q$1:$R$1324,2,FALSE)</f>
        <v>#REF!</v>
      </c>
      <c r="Q98" s="127" t="s">
        <v>91</v>
      </c>
      <c r="R98" s="127">
        <v>3758</v>
      </c>
    </row>
    <row r="99" spans="9:18" ht="15" x14ac:dyDescent="0.25">
      <c r="I99" s="127" t="s">
        <v>267</v>
      </c>
      <c r="J99" s="127" t="s">
        <v>519</v>
      </c>
      <c r="K99" s="127" t="s">
        <v>619</v>
      </c>
      <c r="L99" s="1">
        <v>6712</v>
      </c>
      <c r="N99" s="3">
        <f t="shared" si="4"/>
        <v>27</v>
      </c>
      <c r="P99" s="1" t="e">
        <f>VLOOKUP(#REF!,$Q$1:$R$1324,2,FALSE)</f>
        <v>#REF!</v>
      </c>
      <c r="Q99" s="127" t="s">
        <v>267</v>
      </c>
      <c r="R99" s="127">
        <v>6712</v>
      </c>
    </row>
    <row r="100" spans="9:18" ht="15" x14ac:dyDescent="0.25">
      <c r="I100" s="127" t="s">
        <v>268</v>
      </c>
      <c r="J100" s="127" t="s">
        <v>520</v>
      </c>
      <c r="K100" s="127" t="s">
        <v>619</v>
      </c>
      <c r="L100" s="1">
        <v>3416</v>
      </c>
      <c r="N100" s="3">
        <f t="shared" si="4"/>
        <v>26</v>
      </c>
      <c r="P100" s="1" t="e">
        <f>VLOOKUP(#REF!,$Q$1:$R$1324,2,FALSE)</f>
        <v>#REF!</v>
      </c>
      <c r="Q100" s="127" t="s">
        <v>268</v>
      </c>
      <c r="R100" s="127">
        <v>3416</v>
      </c>
    </row>
    <row r="101" spans="9:18" ht="15" x14ac:dyDescent="0.25">
      <c r="I101" s="127" t="s">
        <v>172</v>
      </c>
      <c r="J101" s="127" t="s">
        <v>458</v>
      </c>
      <c r="K101" s="127" t="s">
        <v>618</v>
      </c>
      <c r="L101" s="1">
        <v>9869</v>
      </c>
      <c r="N101" s="3">
        <f t="shared" si="4"/>
        <v>41</v>
      </c>
      <c r="P101" s="1" t="e">
        <f>VLOOKUP(#REF!,$Q$1:$R$1324,2,FALSE)</f>
        <v>#REF!</v>
      </c>
      <c r="Q101" s="127" t="s">
        <v>172</v>
      </c>
      <c r="R101" s="127">
        <v>9869</v>
      </c>
    </row>
    <row r="102" spans="9:18" ht="15" x14ac:dyDescent="0.25">
      <c r="I102" s="127" t="s">
        <v>173</v>
      </c>
      <c r="J102" s="127" t="s">
        <v>459</v>
      </c>
      <c r="K102" s="127" t="s">
        <v>618</v>
      </c>
      <c r="L102" s="1">
        <v>10217</v>
      </c>
      <c r="N102" s="3">
        <f t="shared" si="4"/>
        <v>7</v>
      </c>
      <c r="P102" s="1" t="e">
        <f>VLOOKUP(#REF!,$Q$1:$R$1324,2,FALSE)</f>
        <v>#REF!</v>
      </c>
      <c r="Q102" s="127" t="s">
        <v>173</v>
      </c>
      <c r="R102" s="127">
        <v>10217</v>
      </c>
    </row>
    <row r="103" spans="9:18" ht="15" x14ac:dyDescent="0.25">
      <c r="I103" s="127" t="s">
        <v>269</v>
      </c>
      <c r="J103" s="127" t="s">
        <v>521</v>
      </c>
      <c r="K103" s="127" t="s">
        <v>619</v>
      </c>
      <c r="L103" s="1">
        <v>4847</v>
      </c>
      <c r="N103" s="3">
        <f t="shared" si="4"/>
        <v>28</v>
      </c>
      <c r="P103" s="1" t="e">
        <f>VLOOKUP(#REF!,$Q$1:$R$1324,2,FALSE)</f>
        <v>#REF!</v>
      </c>
      <c r="Q103" s="127" t="s">
        <v>269</v>
      </c>
      <c r="R103" s="127">
        <v>4847</v>
      </c>
    </row>
    <row r="104" spans="9:18" ht="15" x14ac:dyDescent="0.25">
      <c r="I104" s="127" t="s">
        <v>174</v>
      </c>
      <c r="J104" s="127" t="s">
        <v>460</v>
      </c>
      <c r="K104" s="127" t="s">
        <v>618</v>
      </c>
      <c r="L104" s="1">
        <v>12506</v>
      </c>
      <c r="N104" s="3">
        <f t="shared" si="4"/>
        <v>11</v>
      </c>
      <c r="P104" s="1" t="e">
        <f>VLOOKUP(#REF!,$Q$1:$R$1324,2,FALSE)</f>
        <v>#REF!</v>
      </c>
      <c r="Q104" s="127" t="s">
        <v>174</v>
      </c>
      <c r="R104" s="127">
        <v>12506</v>
      </c>
    </row>
    <row r="105" spans="9:18" ht="15" x14ac:dyDescent="0.25">
      <c r="I105" s="127" t="s">
        <v>175</v>
      </c>
      <c r="J105" s="127" t="s">
        <v>461</v>
      </c>
      <c r="K105" s="127" t="s">
        <v>618</v>
      </c>
      <c r="L105" s="1">
        <v>7993</v>
      </c>
      <c r="N105" s="3">
        <f t="shared" si="4"/>
        <v>34</v>
      </c>
      <c r="P105" s="1" t="e">
        <f>VLOOKUP(#REF!,$Q$1:$R$1324,2,FALSE)</f>
        <v>#REF!</v>
      </c>
      <c r="Q105" s="127" t="s">
        <v>175</v>
      </c>
      <c r="R105" s="127">
        <v>7993</v>
      </c>
    </row>
    <row r="106" spans="9:18" ht="15" x14ac:dyDescent="0.25">
      <c r="I106" s="127" t="s">
        <v>270</v>
      </c>
      <c r="J106" s="127" t="s">
        <v>522</v>
      </c>
      <c r="K106" s="127" t="s">
        <v>619</v>
      </c>
      <c r="L106" s="1">
        <v>11119</v>
      </c>
      <c r="N106" s="3">
        <f t="shared" si="4"/>
        <v>18</v>
      </c>
      <c r="P106" s="1" t="e">
        <f>VLOOKUP(#REF!,$Q$1:$R$1324,2,FALSE)</f>
        <v>#REF!</v>
      </c>
      <c r="Q106" s="127" t="s">
        <v>270</v>
      </c>
      <c r="R106" s="127">
        <v>11119</v>
      </c>
    </row>
    <row r="107" spans="9:18" ht="15" x14ac:dyDescent="0.25">
      <c r="I107" s="127" t="s">
        <v>271</v>
      </c>
      <c r="J107" s="127" t="s">
        <v>523</v>
      </c>
      <c r="K107" s="127" t="s">
        <v>619</v>
      </c>
      <c r="L107" s="1">
        <v>3768</v>
      </c>
      <c r="N107" s="3">
        <f t="shared" si="4"/>
        <v>22</v>
      </c>
      <c r="P107" s="1" t="e">
        <f>VLOOKUP(#REF!,$Q$1:$R$1324,2,FALSE)</f>
        <v>#REF!</v>
      </c>
      <c r="Q107" s="127" t="s">
        <v>271</v>
      </c>
      <c r="R107" s="127">
        <v>3768</v>
      </c>
    </row>
    <row r="108" spans="9:18" ht="15" x14ac:dyDescent="0.25">
      <c r="I108" s="127" t="s">
        <v>92</v>
      </c>
      <c r="J108" s="127" t="s">
        <v>399</v>
      </c>
      <c r="K108" s="127" t="s">
        <v>617</v>
      </c>
      <c r="L108" s="1">
        <v>4785</v>
      </c>
      <c r="N108" s="3">
        <f t="shared" si="4"/>
        <v>21</v>
      </c>
      <c r="P108" s="1" t="e">
        <f>VLOOKUP(#REF!,$Q$1:$R$1324,2,FALSE)</f>
        <v>#REF!</v>
      </c>
      <c r="Q108" s="127" t="s">
        <v>92</v>
      </c>
      <c r="R108" s="127">
        <v>4785</v>
      </c>
    </row>
    <row r="109" spans="9:18" ht="15" x14ac:dyDescent="0.25">
      <c r="I109" s="127" t="s">
        <v>272</v>
      </c>
      <c r="J109" s="127" t="s">
        <v>524</v>
      </c>
      <c r="K109" s="127" t="s">
        <v>619</v>
      </c>
      <c r="L109" s="1">
        <v>14932</v>
      </c>
      <c r="N109" s="3">
        <f t="shared" si="4"/>
        <v>31</v>
      </c>
      <c r="P109" s="1" t="e">
        <f>VLOOKUP(#REF!,$Q$1:$R$1324,2,FALSE)</f>
        <v>#REF!</v>
      </c>
      <c r="Q109" s="127" t="s">
        <v>272</v>
      </c>
      <c r="R109" s="127">
        <v>14932</v>
      </c>
    </row>
    <row r="110" spans="9:18" ht="15" x14ac:dyDescent="0.25">
      <c r="I110" s="127" t="s">
        <v>93</v>
      </c>
      <c r="J110" s="127" t="s">
        <v>400</v>
      </c>
      <c r="K110" s="127" t="s">
        <v>617</v>
      </c>
      <c r="L110" s="1">
        <v>6033</v>
      </c>
      <c r="N110" s="3">
        <f t="shared" si="4"/>
        <v>28</v>
      </c>
      <c r="P110" s="1" t="e">
        <f>VLOOKUP(#REF!,$Q$1:$R$1324,2,FALSE)</f>
        <v>#REF!</v>
      </c>
      <c r="Q110" s="127" t="s">
        <v>93</v>
      </c>
      <c r="R110" s="127">
        <v>6033</v>
      </c>
    </row>
    <row r="111" spans="9:18" ht="15" x14ac:dyDescent="0.25">
      <c r="I111" s="127" t="s">
        <v>94</v>
      </c>
      <c r="J111" s="127" t="s">
        <v>401</v>
      </c>
      <c r="K111" s="127" t="s">
        <v>617</v>
      </c>
      <c r="L111" s="1">
        <v>14383</v>
      </c>
      <c r="N111" s="3">
        <f t="shared" si="4"/>
        <v>19</v>
      </c>
      <c r="P111" s="1" t="e">
        <f>VLOOKUP(#REF!,$Q$1:$R$1324,2,FALSE)</f>
        <v>#REF!</v>
      </c>
      <c r="Q111" s="127" t="s">
        <v>94</v>
      </c>
      <c r="R111" s="127">
        <v>14383</v>
      </c>
    </row>
    <row r="112" spans="9:18" ht="15" x14ac:dyDescent="0.25">
      <c r="I112" s="127" t="s">
        <v>176</v>
      </c>
      <c r="J112" s="127" t="s">
        <v>462</v>
      </c>
      <c r="K112" s="127" t="s">
        <v>618</v>
      </c>
      <c r="L112" s="1">
        <v>6676</v>
      </c>
      <c r="N112" s="3">
        <f t="shared" si="4"/>
        <v>27</v>
      </c>
      <c r="P112" s="1" t="e">
        <f>VLOOKUP(#REF!,$Q$1:$R$1324,2,FALSE)</f>
        <v>#REF!</v>
      </c>
      <c r="Q112" s="127" t="s">
        <v>176</v>
      </c>
      <c r="R112" s="127">
        <v>6676</v>
      </c>
    </row>
    <row r="113" spans="9:18" ht="15" x14ac:dyDescent="0.25">
      <c r="I113" s="127" t="s">
        <v>95</v>
      </c>
      <c r="J113" s="127" t="s">
        <v>402</v>
      </c>
      <c r="K113" s="127" t="s">
        <v>617</v>
      </c>
      <c r="L113" s="1">
        <v>10810</v>
      </c>
      <c r="N113" s="3">
        <f t="shared" si="4"/>
        <v>30</v>
      </c>
      <c r="P113" s="1" t="e">
        <f>VLOOKUP(#REF!,$Q$1:$R$1324,2,FALSE)</f>
        <v>#REF!</v>
      </c>
      <c r="Q113" s="127" t="s">
        <v>95</v>
      </c>
      <c r="R113" s="127">
        <v>10810</v>
      </c>
    </row>
    <row r="114" spans="9:18" ht="15" x14ac:dyDescent="0.25">
      <c r="I114" s="127" t="s">
        <v>177</v>
      </c>
      <c r="J114" s="127" t="s">
        <v>463</v>
      </c>
      <c r="K114" s="127" t="s">
        <v>618</v>
      </c>
      <c r="L114" s="1">
        <v>11081</v>
      </c>
      <c r="N114" s="3">
        <f t="shared" si="4"/>
        <v>24</v>
      </c>
      <c r="P114" s="1" t="e">
        <f>VLOOKUP(#REF!,$Q$1:$R$1324,2,FALSE)</f>
        <v>#REF!</v>
      </c>
      <c r="Q114" s="127" t="s">
        <v>177</v>
      </c>
      <c r="R114" s="127">
        <v>11081</v>
      </c>
    </row>
    <row r="115" spans="9:18" ht="15" x14ac:dyDescent="0.25">
      <c r="I115" s="127" t="s">
        <v>178</v>
      </c>
      <c r="J115" s="168" t="s">
        <v>698</v>
      </c>
      <c r="K115" s="127" t="s">
        <v>618</v>
      </c>
      <c r="L115" s="1">
        <v>9183</v>
      </c>
      <c r="N115" s="3">
        <f t="shared" si="4"/>
        <v>28</v>
      </c>
      <c r="P115" s="1" t="e">
        <f>VLOOKUP(#REF!,$Q$1:$R$1324,2,FALSE)</f>
        <v>#REF!</v>
      </c>
      <c r="Q115" s="127" t="s">
        <v>178</v>
      </c>
      <c r="R115" s="127">
        <v>9183</v>
      </c>
    </row>
    <row r="116" spans="9:18" ht="15" x14ac:dyDescent="0.25">
      <c r="I116" s="127" t="s">
        <v>273</v>
      </c>
      <c r="J116" s="127" t="s">
        <v>525</v>
      </c>
      <c r="K116" s="127" t="s">
        <v>619</v>
      </c>
      <c r="L116" s="1">
        <v>10693</v>
      </c>
      <c r="N116" s="3">
        <f t="shared" ref="N116:N147" si="5">LEN(J116)</f>
        <v>25</v>
      </c>
      <c r="P116" s="1" t="e">
        <f>VLOOKUP(#REF!,$Q$1:$R$1324,2,FALSE)</f>
        <v>#REF!</v>
      </c>
      <c r="Q116" s="127" t="s">
        <v>273</v>
      </c>
      <c r="R116" s="127">
        <v>10693</v>
      </c>
    </row>
    <row r="117" spans="9:18" ht="15" x14ac:dyDescent="0.25">
      <c r="I117" s="127" t="s">
        <v>96</v>
      </c>
      <c r="J117" s="127" t="s">
        <v>403</v>
      </c>
      <c r="K117" s="127" t="s">
        <v>617</v>
      </c>
      <c r="L117" s="1">
        <v>4937</v>
      </c>
      <c r="N117" s="3">
        <f t="shared" si="5"/>
        <v>35</v>
      </c>
      <c r="P117" s="1" t="e">
        <f>VLOOKUP(#REF!,$Q$1:$R$1324,2,FALSE)</f>
        <v>#REF!</v>
      </c>
      <c r="Q117" s="127" t="s">
        <v>96</v>
      </c>
      <c r="R117" s="127">
        <v>4937</v>
      </c>
    </row>
    <row r="118" spans="9:18" ht="15" x14ac:dyDescent="0.25">
      <c r="I118" s="127" t="s">
        <v>274</v>
      </c>
      <c r="J118" s="127" t="s">
        <v>526</v>
      </c>
      <c r="K118" s="127" t="s">
        <v>619</v>
      </c>
      <c r="L118" s="1">
        <v>13865</v>
      </c>
      <c r="N118" s="3">
        <f t="shared" si="5"/>
        <v>29</v>
      </c>
      <c r="P118" s="1" t="e">
        <f>VLOOKUP(#REF!,$Q$1:$R$1324,2,FALSE)</f>
        <v>#REF!</v>
      </c>
      <c r="Q118" s="127" t="s">
        <v>274</v>
      </c>
      <c r="R118" s="127">
        <v>13865</v>
      </c>
    </row>
    <row r="119" spans="9:18" ht="15" x14ac:dyDescent="0.25">
      <c r="I119" s="127" t="s">
        <v>275</v>
      </c>
      <c r="J119" s="127" t="s">
        <v>527</v>
      </c>
      <c r="K119" s="127" t="s">
        <v>619</v>
      </c>
      <c r="L119" s="1">
        <v>8271</v>
      </c>
      <c r="N119" s="3">
        <f t="shared" si="5"/>
        <v>27</v>
      </c>
      <c r="P119" s="1" t="e">
        <f>VLOOKUP(#REF!,$Q$1:$R$1324,2,FALSE)</f>
        <v>#REF!</v>
      </c>
      <c r="Q119" s="127" t="s">
        <v>275</v>
      </c>
      <c r="R119" s="127">
        <v>8271</v>
      </c>
    </row>
    <row r="120" spans="9:18" ht="15" x14ac:dyDescent="0.25">
      <c r="I120" s="127" t="s">
        <v>179</v>
      </c>
      <c r="J120" s="127" t="s">
        <v>464</v>
      </c>
      <c r="K120" s="127" t="s">
        <v>618</v>
      </c>
      <c r="L120" s="1">
        <v>6936</v>
      </c>
      <c r="N120" s="3">
        <f t="shared" si="5"/>
        <v>44</v>
      </c>
      <c r="P120" s="1" t="e">
        <f>VLOOKUP(#REF!,$Q$1:$R$1324,2,FALSE)</f>
        <v>#REF!</v>
      </c>
      <c r="Q120" s="127" t="s">
        <v>179</v>
      </c>
      <c r="R120" s="127">
        <v>6936</v>
      </c>
    </row>
    <row r="121" spans="9:18" ht="15" x14ac:dyDescent="0.25">
      <c r="I121" s="127" t="s">
        <v>276</v>
      </c>
      <c r="J121" s="127" t="s">
        <v>528</v>
      </c>
      <c r="K121" s="127" t="s">
        <v>619</v>
      </c>
      <c r="L121" s="1">
        <v>9743</v>
      </c>
      <c r="N121" s="3">
        <f t="shared" si="5"/>
        <v>21</v>
      </c>
      <c r="P121" s="1" t="e">
        <f>VLOOKUP(#REF!,$Q$1:$R$1324,2,FALSE)</f>
        <v>#REF!</v>
      </c>
      <c r="Q121" s="127" t="s">
        <v>276</v>
      </c>
      <c r="R121" s="127">
        <v>9743</v>
      </c>
    </row>
    <row r="122" spans="9:18" ht="15" x14ac:dyDescent="0.25">
      <c r="I122" s="127" t="s">
        <v>180</v>
      </c>
      <c r="J122" s="127" t="s">
        <v>465</v>
      </c>
      <c r="K122" s="127" t="s">
        <v>618</v>
      </c>
      <c r="L122" s="1">
        <v>4672</v>
      </c>
      <c r="N122" s="3">
        <f t="shared" si="5"/>
        <v>22</v>
      </c>
      <c r="P122" s="1" t="e">
        <f>VLOOKUP(#REF!,$Q$1:$R$1324,2,FALSE)</f>
        <v>#REF!</v>
      </c>
      <c r="Q122" s="127" t="s">
        <v>180</v>
      </c>
      <c r="R122" s="127">
        <v>4672</v>
      </c>
    </row>
    <row r="123" spans="9:18" ht="15" x14ac:dyDescent="0.25">
      <c r="I123" s="127" t="s">
        <v>181</v>
      </c>
      <c r="J123" s="127" t="s">
        <v>466</v>
      </c>
      <c r="K123" s="127" t="s">
        <v>618</v>
      </c>
      <c r="L123" s="1">
        <v>7</v>
      </c>
      <c r="N123" s="3">
        <f t="shared" si="5"/>
        <v>26</v>
      </c>
      <c r="P123" s="1" t="e">
        <f>VLOOKUP(#REF!,$Q$1:$R$1324,2,FALSE)</f>
        <v>#REF!</v>
      </c>
      <c r="Q123" s="127" t="s">
        <v>181</v>
      </c>
      <c r="R123" s="127">
        <v>7</v>
      </c>
    </row>
    <row r="124" spans="9:18" ht="15" x14ac:dyDescent="0.25">
      <c r="I124" s="127" t="s">
        <v>182</v>
      </c>
      <c r="J124" s="127" t="s">
        <v>467</v>
      </c>
      <c r="K124" s="127" t="s">
        <v>618</v>
      </c>
      <c r="L124" s="1">
        <v>8472</v>
      </c>
      <c r="N124" s="3">
        <f t="shared" si="5"/>
        <v>24</v>
      </c>
      <c r="P124" s="1" t="e">
        <f>VLOOKUP(#REF!,$Q$1:$R$1324,2,FALSE)</f>
        <v>#REF!</v>
      </c>
      <c r="Q124" s="127" t="s">
        <v>182</v>
      </c>
      <c r="R124" s="127">
        <v>8472</v>
      </c>
    </row>
    <row r="125" spans="9:18" ht="15" x14ac:dyDescent="0.25">
      <c r="I125" s="127" t="s">
        <v>183</v>
      </c>
      <c r="J125" s="127" t="s">
        <v>468</v>
      </c>
      <c r="K125" s="127" t="s">
        <v>618</v>
      </c>
      <c r="L125" s="1">
        <v>17946</v>
      </c>
      <c r="N125" s="3">
        <f t="shared" si="5"/>
        <v>23</v>
      </c>
      <c r="P125" s="1" t="e">
        <f>VLOOKUP(#REF!,$Q$1:$R$1324,2,FALSE)</f>
        <v>#REF!</v>
      </c>
      <c r="Q125" s="127" t="s">
        <v>183</v>
      </c>
      <c r="R125" s="127">
        <v>17946</v>
      </c>
    </row>
    <row r="126" spans="9:18" ht="15" x14ac:dyDescent="0.25">
      <c r="I126" s="127" t="s">
        <v>97</v>
      </c>
      <c r="J126" s="127" t="s">
        <v>404</v>
      </c>
      <c r="K126" s="127" t="s">
        <v>617</v>
      </c>
      <c r="L126" s="1">
        <v>13256</v>
      </c>
      <c r="N126" s="3">
        <f t="shared" si="5"/>
        <v>19</v>
      </c>
      <c r="P126" s="1" t="e">
        <f>VLOOKUP(#REF!,$Q$1:$R$1324,2,FALSE)</f>
        <v>#REF!</v>
      </c>
      <c r="Q126" s="127" t="s">
        <v>97</v>
      </c>
      <c r="R126" s="127">
        <v>13256</v>
      </c>
    </row>
    <row r="127" spans="9:18" ht="15" x14ac:dyDescent="0.25">
      <c r="I127" s="127" t="s">
        <v>184</v>
      </c>
      <c r="J127" s="127" t="s">
        <v>469</v>
      </c>
      <c r="K127" s="127" t="s">
        <v>618</v>
      </c>
      <c r="L127" s="1">
        <v>10454</v>
      </c>
      <c r="N127" s="3">
        <f t="shared" si="5"/>
        <v>16</v>
      </c>
      <c r="P127" s="1" t="e">
        <f>VLOOKUP(#REF!,$Q$1:$R$1324,2,FALSE)</f>
        <v>#REF!</v>
      </c>
      <c r="Q127" s="127" t="s">
        <v>184</v>
      </c>
      <c r="R127" s="127">
        <v>10454</v>
      </c>
    </row>
    <row r="128" spans="9:18" ht="15" x14ac:dyDescent="0.25">
      <c r="I128" s="127" t="s">
        <v>98</v>
      </c>
      <c r="J128" s="127" t="s">
        <v>405</v>
      </c>
      <c r="K128" s="127" t="s">
        <v>617</v>
      </c>
      <c r="L128" s="1">
        <v>11487</v>
      </c>
      <c r="N128" s="3">
        <f t="shared" si="5"/>
        <v>15</v>
      </c>
      <c r="P128" s="1" t="e">
        <f>VLOOKUP(#REF!,$Q$1:$R$1324,2,FALSE)</f>
        <v>#REF!</v>
      </c>
      <c r="Q128" s="127" t="s">
        <v>98</v>
      </c>
      <c r="R128" s="127">
        <v>11487</v>
      </c>
    </row>
    <row r="129" spans="9:18" ht="15" x14ac:dyDescent="0.25">
      <c r="I129" s="127" t="s">
        <v>185</v>
      </c>
      <c r="J129" s="127" t="s">
        <v>470</v>
      </c>
      <c r="K129" s="127" t="s">
        <v>618</v>
      </c>
      <c r="L129" s="1">
        <v>9513</v>
      </c>
      <c r="N129" s="3">
        <f t="shared" si="5"/>
        <v>24</v>
      </c>
      <c r="P129" s="1" t="e">
        <f>VLOOKUP(#REF!,$Q$1:$R$1324,2,FALSE)</f>
        <v>#REF!</v>
      </c>
      <c r="Q129" s="127" t="s">
        <v>185</v>
      </c>
      <c r="R129" s="127">
        <v>9513</v>
      </c>
    </row>
    <row r="130" spans="9:18" ht="15" x14ac:dyDescent="0.25">
      <c r="I130" s="127" t="s">
        <v>277</v>
      </c>
      <c r="J130" s="127" t="s">
        <v>529</v>
      </c>
      <c r="K130" s="127" t="s">
        <v>619</v>
      </c>
      <c r="L130" s="1">
        <v>6582</v>
      </c>
      <c r="N130" s="3">
        <f t="shared" si="5"/>
        <v>23</v>
      </c>
      <c r="P130" s="1" t="e">
        <f>VLOOKUP(#REF!,$Q$1:$R$1324,2,FALSE)</f>
        <v>#REF!</v>
      </c>
      <c r="Q130" s="127" t="s">
        <v>277</v>
      </c>
      <c r="R130" s="127">
        <v>6582</v>
      </c>
    </row>
    <row r="131" spans="9:18" ht="15" x14ac:dyDescent="0.25">
      <c r="I131" s="127" t="s">
        <v>99</v>
      </c>
      <c r="J131" s="127" t="s">
        <v>406</v>
      </c>
      <c r="K131" s="127" t="s">
        <v>617</v>
      </c>
      <c r="L131" s="1">
        <v>8703</v>
      </c>
      <c r="N131" s="3">
        <f t="shared" si="5"/>
        <v>25</v>
      </c>
      <c r="P131" s="1" t="e">
        <f>VLOOKUP(#REF!,$Q$1:$R$1324,2,FALSE)</f>
        <v>#REF!</v>
      </c>
      <c r="Q131" s="127" t="s">
        <v>99</v>
      </c>
      <c r="R131" s="127">
        <v>8703</v>
      </c>
    </row>
    <row r="132" spans="9:18" ht="15" x14ac:dyDescent="0.25">
      <c r="I132" s="127" t="s">
        <v>100</v>
      </c>
      <c r="J132" s="127" t="s">
        <v>407</v>
      </c>
      <c r="K132" s="127" t="s">
        <v>617</v>
      </c>
      <c r="L132" s="1">
        <v>9993</v>
      </c>
      <c r="N132" s="3">
        <f t="shared" si="5"/>
        <v>27</v>
      </c>
      <c r="P132" s="1" t="e">
        <f>VLOOKUP(#REF!,$Q$1:$R$1324,2,FALSE)</f>
        <v>#REF!</v>
      </c>
      <c r="Q132" s="127" t="s">
        <v>100</v>
      </c>
      <c r="R132" s="127">
        <v>9993</v>
      </c>
    </row>
    <row r="133" spans="9:18" ht="15" x14ac:dyDescent="0.25">
      <c r="I133" s="127" t="s">
        <v>278</v>
      </c>
      <c r="J133" s="127" t="s">
        <v>530</v>
      </c>
      <c r="K133" s="127" t="s">
        <v>619</v>
      </c>
      <c r="L133" s="1">
        <v>5680</v>
      </c>
      <c r="N133" s="3">
        <f t="shared" si="5"/>
        <v>25</v>
      </c>
      <c r="P133" s="1" t="e">
        <f>VLOOKUP(#REF!,$Q$1:$R$1324,2,FALSE)</f>
        <v>#REF!</v>
      </c>
      <c r="Q133" s="127" t="s">
        <v>278</v>
      </c>
      <c r="R133" s="127">
        <v>5680</v>
      </c>
    </row>
    <row r="134" spans="9:18" ht="15" x14ac:dyDescent="0.25">
      <c r="I134" s="127" t="s">
        <v>101</v>
      </c>
      <c r="J134" s="127" t="s">
        <v>408</v>
      </c>
      <c r="K134" s="127" t="s">
        <v>617</v>
      </c>
      <c r="L134" s="1">
        <v>12520</v>
      </c>
      <c r="N134" s="3">
        <f t="shared" si="5"/>
        <v>18</v>
      </c>
      <c r="P134" s="1" t="e">
        <f>VLOOKUP(#REF!,$Q$1:$R$1324,2,FALSE)</f>
        <v>#REF!</v>
      </c>
      <c r="Q134" s="127" t="s">
        <v>101</v>
      </c>
      <c r="R134" s="127">
        <v>12520</v>
      </c>
    </row>
    <row r="135" spans="9:18" ht="15" x14ac:dyDescent="0.25">
      <c r="I135" s="127" t="s">
        <v>186</v>
      </c>
      <c r="J135" s="127" t="s">
        <v>471</v>
      </c>
      <c r="K135" s="127" t="s">
        <v>618</v>
      </c>
      <c r="L135" s="1">
        <v>13658</v>
      </c>
      <c r="N135" s="3">
        <f t="shared" si="5"/>
        <v>10</v>
      </c>
      <c r="P135" s="1" t="e">
        <f>VLOOKUP(#REF!,$Q$1:$R$1324,2,FALSE)</f>
        <v>#REF!</v>
      </c>
      <c r="Q135" s="127" t="s">
        <v>186</v>
      </c>
      <c r="R135" s="127">
        <v>13658</v>
      </c>
    </row>
    <row r="136" spans="9:18" ht="15" x14ac:dyDescent="0.25">
      <c r="I136" s="127" t="s">
        <v>279</v>
      </c>
      <c r="J136" s="127" t="s">
        <v>531</v>
      </c>
      <c r="K136" s="127" t="s">
        <v>619</v>
      </c>
      <c r="L136" s="1">
        <v>15279</v>
      </c>
      <c r="N136" s="3">
        <f t="shared" si="5"/>
        <v>22</v>
      </c>
      <c r="P136" s="1" t="e">
        <f>VLOOKUP(#REF!,$Q$1:$R$1324,2,FALSE)</f>
        <v>#REF!</v>
      </c>
      <c r="Q136" s="127" t="s">
        <v>279</v>
      </c>
      <c r="R136" s="127">
        <v>15279</v>
      </c>
    </row>
    <row r="137" spans="9:18" ht="15" x14ac:dyDescent="0.25">
      <c r="I137" s="127" t="s">
        <v>280</v>
      </c>
      <c r="J137" s="127" t="s">
        <v>532</v>
      </c>
      <c r="K137" s="127" t="s">
        <v>619</v>
      </c>
      <c r="L137" s="1">
        <v>14715</v>
      </c>
      <c r="N137" s="3">
        <f t="shared" si="5"/>
        <v>28</v>
      </c>
      <c r="P137" s="1" t="e">
        <f>VLOOKUP(#REF!,$Q$1:$R$1324,2,FALSE)</f>
        <v>#REF!</v>
      </c>
      <c r="Q137" s="127" t="s">
        <v>280</v>
      </c>
      <c r="R137" s="127">
        <v>14715</v>
      </c>
    </row>
    <row r="138" spans="9:18" ht="15" x14ac:dyDescent="0.25">
      <c r="I138" s="127" t="s">
        <v>187</v>
      </c>
      <c r="J138" s="127" t="s">
        <v>472</v>
      </c>
      <c r="K138" s="127" t="s">
        <v>618</v>
      </c>
      <c r="L138" s="1">
        <v>5059</v>
      </c>
      <c r="N138" s="3">
        <f t="shared" si="5"/>
        <v>19</v>
      </c>
      <c r="P138" s="1" t="e">
        <f>VLOOKUP(#REF!,$Q$1:$R$1324,2,FALSE)</f>
        <v>#REF!</v>
      </c>
      <c r="Q138" s="127" t="s">
        <v>187</v>
      </c>
      <c r="R138" s="127">
        <v>5059</v>
      </c>
    </row>
    <row r="139" spans="9:18" ht="15" x14ac:dyDescent="0.25">
      <c r="I139" s="127" t="s">
        <v>102</v>
      </c>
      <c r="J139" s="127" t="s">
        <v>409</v>
      </c>
      <c r="K139" s="127" t="s">
        <v>617</v>
      </c>
      <c r="L139" s="1">
        <v>6757</v>
      </c>
      <c r="N139" s="3">
        <f t="shared" si="5"/>
        <v>21</v>
      </c>
      <c r="P139" s="1" t="e">
        <f>VLOOKUP(#REF!,$Q$1:$R$1324,2,FALSE)</f>
        <v>#REF!</v>
      </c>
      <c r="Q139" s="127" t="s">
        <v>102</v>
      </c>
      <c r="R139" s="127">
        <v>6757</v>
      </c>
    </row>
    <row r="140" spans="9:18" ht="15" x14ac:dyDescent="0.25">
      <c r="I140" s="127" t="s">
        <v>103</v>
      </c>
      <c r="J140" s="127" t="s">
        <v>410</v>
      </c>
      <c r="K140" s="127" t="s">
        <v>617</v>
      </c>
      <c r="L140" s="1">
        <v>4402</v>
      </c>
      <c r="N140" s="3">
        <f t="shared" si="5"/>
        <v>9</v>
      </c>
      <c r="P140" s="1" t="e">
        <f>VLOOKUP(#REF!,$Q$1:$R$1324,2,FALSE)</f>
        <v>#REF!</v>
      </c>
      <c r="Q140" s="127" t="s">
        <v>103</v>
      </c>
      <c r="R140" s="127">
        <v>4402</v>
      </c>
    </row>
    <row r="141" spans="9:18" ht="15" x14ac:dyDescent="0.25">
      <c r="I141" s="127" t="s">
        <v>104</v>
      </c>
      <c r="J141" s="127" t="s">
        <v>411</v>
      </c>
      <c r="K141" s="127" t="s">
        <v>617</v>
      </c>
      <c r="L141" s="1">
        <v>6278</v>
      </c>
      <c r="N141" s="3">
        <f t="shared" si="5"/>
        <v>22</v>
      </c>
      <c r="P141" s="1" t="e">
        <f>VLOOKUP(#REF!,$Q$1:$R$1324,2,FALSE)</f>
        <v>#REF!</v>
      </c>
      <c r="Q141" s="127" t="s">
        <v>104</v>
      </c>
      <c r="R141" s="127">
        <v>6278</v>
      </c>
    </row>
    <row r="142" spans="9:18" ht="15" x14ac:dyDescent="0.25">
      <c r="I142" s="127" t="s">
        <v>105</v>
      </c>
      <c r="J142" s="127" t="s">
        <v>412</v>
      </c>
      <c r="K142" s="127" t="s">
        <v>617</v>
      </c>
      <c r="L142" s="1">
        <v>3867</v>
      </c>
      <c r="N142" s="3">
        <f t="shared" si="5"/>
        <v>20</v>
      </c>
      <c r="P142" s="1" t="e">
        <f>VLOOKUP(#REF!,$Q$1:$R$1324,2,FALSE)</f>
        <v>#REF!</v>
      </c>
      <c r="Q142" s="127" t="s">
        <v>105</v>
      </c>
      <c r="R142" s="127">
        <v>3867</v>
      </c>
    </row>
    <row r="143" spans="9:18" ht="15" x14ac:dyDescent="0.25">
      <c r="I143" s="127" t="s">
        <v>106</v>
      </c>
      <c r="J143" s="127" t="s">
        <v>413</v>
      </c>
      <c r="K143" s="127" t="s">
        <v>617</v>
      </c>
      <c r="L143" s="1">
        <v>2702</v>
      </c>
      <c r="N143" s="3">
        <f t="shared" si="5"/>
        <v>26</v>
      </c>
      <c r="P143" s="1" t="e">
        <f>VLOOKUP(#REF!,$Q$1:$R$1324,2,FALSE)</f>
        <v>#REF!</v>
      </c>
      <c r="Q143" s="127" t="s">
        <v>106</v>
      </c>
      <c r="R143" s="127">
        <v>2702</v>
      </c>
    </row>
    <row r="144" spans="9:18" ht="15" x14ac:dyDescent="0.25">
      <c r="I144" s="127" t="s">
        <v>188</v>
      </c>
      <c r="J144" s="127" t="s">
        <v>473</v>
      </c>
      <c r="K144" s="127" t="s">
        <v>618</v>
      </c>
      <c r="L144" s="1">
        <v>3905</v>
      </c>
      <c r="N144" s="3">
        <f t="shared" si="5"/>
        <v>25</v>
      </c>
      <c r="P144" s="1" t="e">
        <f>VLOOKUP(#REF!,$Q$1:$R$1324,2,FALSE)</f>
        <v>#REF!</v>
      </c>
      <c r="Q144" s="127" t="s">
        <v>188</v>
      </c>
      <c r="R144" s="127">
        <v>3905</v>
      </c>
    </row>
    <row r="145" spans="9:18" ht="15" x14ac:dyDescent="0.25">
      <c r="I145" s="127" t="s">
        <v>107</v>
      </c>
      <c r="J145" s="127" t="s">
        <v>414</v>
      </c>
      <c r="K145" s="127" t="s">
        <v>617</v>
      </c>
      <c r="L145" s="1">
        <v>1149</v>
      </c>
      <c r="N145" s="3">
        <f t="shared" si="5"/>
        <v>22</v>
      </c>
      <c r="P145" s="1" t="e">
        <f>VLOOKUP(#REF!,$Q$1:$R$1324,2,FALSE)</f>
        <v>#REF!</v>
      </c>
      <c r="Q145" s="127" t="s">
        <v>107</v>
      </c>
      <c r="R145" s="127">
        <v>1149</v>
      </c>
    </row>
    <row r="146" spans="9:18" ht="15" x14ac:dyDescent="0.25">
      <c r="I146" s="127" t="s">
        <v>108</v>
      </c>
      <c r="J146" s="127" t="s">
        <v>415</v>
      </c>
      <c r="K146" s="127" t="s">
        <v>617</v>
      </c>
      <c r="L146" s="1">
        <v>8817</v>
      </c>
      <c r="N146" s="3">
        <f t="shared" si="5"/>
        <v>23</v>
      </c>
      <c r="P146" s="1" t="e">
        <f>VLOOKUP(#REF!,$Q$1:$R$1324,2,FALSE)</f>
        <v>#REF!</v>
      </c>
      <c r="Q146" s="127" t="s">
        <v>108</v>
      </c>
      <c r="R146" s="127">
        <v>8817</v>
      </c>
    </row>
    <row r="147" spans="9:18" ht="15" x14ac:dyDescent="0.25">
      <c r="I147" s="127" t="s">
        <v>109</v>
      </c>
      <c r="J147" s="127" t="s">
        <v>416</v>
      </c>
      <c r="K147" s="127" t="s">
        <v>617</v>
      </c>
      <c r="L147" s="1">
        <v>4841</v>
      </c>
      <c r="N147" s="3">
        <f t="shared" si="5"/>
        <v>36</v>
      </c>
      <c r="P147" s="1" t="e">
        <f>VLOOKUP(#REF!,$Q$1:$R$1324,2,FALSE)</f>
        <v>#REF!</v>
      </c>
      <c r="Q147" s="127" t="s">
        <v>109</v>
      </c>
      <c r="R147" s="127">
        <v>4841</v>
      </c>
    </row>
    <row r="148" spans="9:18" ht="15" x14ac:dyDescent="0.25">
      <c r="I148" s="127" t="s">
        <v>110</v>
      </c>
      <c r="J148" s="127" t="s">
        <v>417</v>
      </c>
      <c r="K148" s="127" t="s">
        <v>617</v>
      </c>
      <c r="L148" s="1">
        <v>9397</v>
      </c>
      <c r="N148" s="3">
        <f t="shared" ref="N148:N174" si="6">LEN(J148)</f>
        <v>33</v>
      </c>
      <c r="P148" s="1" t="e">
        <f>VLOOKUP(#REF!,$Q$1:$R$1324,2,FALSE)</f>
        <v>#REF!</v>
      </c>
      <c r="Q148" s="127" t="s">
        <v>110</v>
      </c>
      <c r="R148" s="127">
        <v>9397</v>
      </c>
    </row>
    <row r="149" spans="9:18" ht="15" x14ac:dyDescent="0.25">
      <c r="I149" s="127" t="s">
        <v>189</v>
      </c>
      <c r="J149" s="127" t="s">
        <v>474</v>
      </c>
      <c r="K149" s="127" t="s">
        <v>618</v>
      </c>
      <c r="L149" s="1">
        <v>3214</v>
      </c>
      <c r="N149" s="3">
        <f t="shared" si="6"/>
        <v>49</v>
      </c>
      <c r="P149" s="1" t="e">
        <f>VLOOKUP(#REF!,$Q$1:$R$1324,2,FALSE)</f>
        <v>#REF!</v>
      </c>
      <c r="Q149" s="127" t="s">
        <v>189</v>
      </c>
      <c r="R149" s="127">
        <v>3214</v>
      </c>
    </row>
    <row r="150" spans="9:18" ht="15" x14ac:dyDescent="0.25">
      <c r="I150" s="127" t="s">
        <v>190</v>
      </c>
      <c r="J150" s="127" t="s">
        <v>475</v>
      </c>
      <c r="K150" s="127" t="s">
        <v>618</v>
      </c>
      <c r="L150" s="1">
        <v>5648</v>
      </c>
      <c r="N150" s="3">
        <f t="shared" si="6"/>
        <v>23</v>
      </c>
      <c r="P150" s="1" t="e">
        <f>VLOOKUP(#REF!,$Q$1:$R$1324,2,FALSE)</f>
        <v>#REF!</v>
      </c>
      <c r="Q150" s="127" t="s">
        <v>190</v>
      </c>
      <c r="R150" s="127">
        <v>5648</v>
      </c>
    </row>
    <row r="151" spans="9:18" ht="15" x14ac:dyDescent="0.25">
      <c r="I151" s="127" t="s">
        <v>281</v>
      </c>
      <c r="J151" s="127" t="s">
        <v>533</v>
      </c>
      <c r="K151" s="127" t="s">
        <v>619</v>
      </c>
      <c r="L151" s="1">
        <v>8369</v>
      </c>
      <c r="N151" s="3">
        <f t="shared" si="6"/>
        <v>21</v>
      </c>
      <c r="P151" s="1" t="e">
        <f>VLOOKUP(#REF!,$Q$1:$R$1324,2,FALSE)</f>
        <v>#REF!</v>
      </c>
      <c r="Q151" s="127" t="s">
        <v>281</v>
      </c>
      <c r="R151" s="127">
        <v>8369</v>
      </c>
    </row>
    <row r="152" spans="9:18" ht="15" x14ac:dyDescent="0.25">
      <c r="I152" s="127" t="s">
        <v>282</v>
      </c>
      <c r="J152" s="127" t="s">
        <v>534</v>
      </c>
      <c r="K152" s="127" t="s">
        <v>619</v>
      </c>
      <c r="L152" s="1">
        <v>9079</v>
      </c>
      <c r="N152" s="3">
        <f t="shared" si="6"/>
        <v>24</v>
      </c>
      <c r="P152" s="1" t="e">
        <f>VLOOKUP(#REF!,$Q$1:$R$1324,2,FALSE)</f>
        <v>#REF!</v>
      </c>
      <c r="Q152" s="127" t="s">
        <v>282</v>
      </c>
      <c r="R152" s="127">
        <v>9079</v>
      </c>
    </row>
    <row r="153" spans="9:18" ht="15" x14ac:dyDescent="0.25">
      <c r="I153" s="127" t="s">
        <v>191</v>
      </c>
      <c r="J153" s="127" t="s">
        <v>476</v>
      </c>
      <c r="K153" s="127" t="s">
        <v>618</v>
      </c>
      <c r="L153" s="1">
        <v>4056</v>
      </c>
      <c r="N153" s="3">
        <f t="shared" si="6"/>
        <v>31</v>
      </c>
      <c r="P153" s="1" t="e">
        <f>VLOOKUP(#REF!,$Q$1:$R$1324,2,FALSE)</f>
        <v>#REF!</v>
      </c>
      <c r="Q153" s="127" t="s">
        <v>191</v>
      </c>
      <c r="R153" s="127">
        <v>4056</v>
      </c>
    </row>
    <row r="154" spans="9:18" ht="15" x14ac:dyDescent="0.25">
      <c r="I154" s="127" t="s">
        <v>192</v>
      </c>
      <c r="J154" s="127" t="s">
        <v>477</v>
      </c>
      <c r="K154" s="127" t="s">
        <v>618</v>
      </c>
      <c r="L154" s="1">
        <v>11291</v>
      </c>
      <c r="N154" s="3">
        <f t="shared" si="6"/>
        <v>14</v>
      </c>
      <c r="P154" s="1" t="e">
        <f>VLOOKUP(#REF!,$Q$1:$R$1324,2,FALSE)</f>
        <v>#REF!</v>
      </c>
      <c r="Q154" s="127" t="s">
        <v>192</v>
      </c>
      <c r="R154" s="127">
        <v>11291</v>
      </c>
    </row>
    <row r="155" spans="9:18" ht="15" x14ac:dyDescent="0.25">
      <c r="I155" s="127" t="s">
        <v>418</v>
      </c>
      <c r="J155" s="127" t="s">
        <v>419</v>
      </c>
      <c r="K155" s="127" t="s">
        <v>617</v>
      </c>
      <c r="L155" s="1">
        <v>8</v>
      </c>
      <c r="N155" s="3">
        <f t="shared" si="6"/>
        <v>20</v>
      </c>
      <c r="P155" s="1" t="e">
        <f>VLOOKUP(#REF!,$Q$1:$R$1324,2,FALSE)</f>
        <v>#REF!</v>
      </c>
      <c r="Q155" s="127" t="s">
        <v>418</v>
      </c>
      <c r="R155" s="127">
        <v>8</v>
      </c>
    </row>
    <row r="156" spans="9:18" ht="15" x14ac:dyDescent="0.25">
      <c r="I156" s="127" t="s">
        <v>193</v>
      </c>
      <c r="J156" s="127" t="s">
        <v>478</v>
      </c>
      <c r="K156" s="127" t="s">
        <v>618</v>
      </c>
      <c r="L156" s="1">
        <v>2309</v>
      </c>
      <c r="N156" s="3">
        <f t="shared" si="6"/>
        <v>26</v>
      </c>
      <c r="P156" s="1" t="e">
        <f>VLOOKUP(#REF!,$Q$1:$R$1324,2,FALSE)</f>
        <v>#REF!</v>
      </c>
      <c r="Q156" s="127" t="s">
        <v>193</v>
      </c>
      <c r="R156" s="127">
        <v>2309</v>
      </c>
    </row>
    <row r="157" spans="9:18" ht="15" x14ac:dyDescent="0.25">
      <c r="I157" s="127" t="s">
        <v>194</v>
      </c>
      <c r="J157" s="127" t="s">
        <v>479</v>
      </c>
      <c r="K157" s="127" t="s">
        <v>618</v>
      </c>
      <c r="L157" s="1">
        <v>111</v>
      </c>
      <c r="N157" s="3">
        <f t="shared" si="6"/>
        <v>30</v>
      </c>
      <c r="P157" s="1" t="e">
        <f>VLOOKUP(#REF!,$Q$1:$R$1324,2,FALSE)</f>
        <v>#REF!</v>
      </c>
      <c r="Q157" s="127" t="s">
        <v>194</v>
      </c>
      <c r="R157" s="127">
        <v>111</v>
      </c>
    </row>
    <row r="158" spans="9:18" ht="15" x14ac:dyDescent="0.25">
      <c r="I158" s="127" t="s">
        <v>195</v>
      </c>
      <c r="J158" s="127" t="s">
        <v>480</v>
      </c>
      <c r="K158" s="127" t="s">
        <v>618</v>
      </c>
      <c r="L158" s="1">
        <v>5528</v>
      </c>
      <c r="N158" s="3">
        <f t="shared" si="6"/>
        <v>31</v>
      </c>
      <c r="P158" s="1" t="e">
        <f>VLOOKUP(#REF!,$Q$1:$R$1324,2,FALSE)</f>
        <v>#REF!</v>
      </c>
      <c r="Q158" s="127" t="s">
        <v>195</v>
      </c>
      <c r="R158" s="127">
        <v>5528</v>
      </c>
    </row>
    <row r="159" spans="9:18" ht="15" x14ac:dyDescent="0.25">
      <c r="I159" s="127" t="s">
        <v>111</v>
      </c>
      <c r="J159" s="127" t="s">
        <v>420</v>
      </c>
      <c r="K159" s="127" t="s">
        <v>617</v>
      </c>
      <c r="L159" s="1">
        <v>7023</v>
      </c>
      <c r="N159" s="3">
        <f t="shared" si="6"/>
        <v>19</v>
      </c>
      <c r="P159" s="1" t="e">
        <f>VLOOKUP(#REF!,$Q$1:$R$1324,2,FALSE)</f>
        <v>#REF!</v>
      </c>
      <c r="Q159" s="127" t="s">
        <v>111</v>
      </c>
      <c r="R159" s="127">
        <v>7023</v>
      </c>
    </row>
    <row r="160" spans="9:18" ht="15" x14ac:dyDescent="0.25">
      <c r="I160" s="127" t="s">
        <v>196</v>
      </c>
      <c r="J160" s="127" t="s">
        <v>481</v>
      </c>
      <c r="K160" s="127" t="s">
        <v>618</v>
      </c>
      <c r="L160" s="1">
        <v>9819</v>
      </c>
      <c r="N160" s="3">
        <f t="shared" si="6"/>
        <v>36</v>
      </c>
      <c r="P160" s="1" t="e">
        <f>VLOOKUP(#REF!,$Q$1:$R$1324,2,FALSE)</f>
        <v>#REF!</v>
      </c>
      <c r="Q160" s="127" t="s">
        <v>196</v>
      </c>
      <c r="R160" s="127">
        <v>9819</v>
      </c>
    </row>
    <row r="161" spans="9:18" ht="15" x14ac:dyDescent="0.25">
      <c r="I161" s="127" t="s">
        <v>197</v>
      </c>
      <c r="J161" s="127" t="s">
        <v>482</v>
      </c>
      <c r="K161" s="127" t="s">
        <v>618</v>
      </c>
      <c r="L161" s="1">
        <v>4214</v>
      </c>
      <c r="N161" s="3">
        <f t="shared" si="6"/>
        <v>30</v>
      </c>
      <c r="P161" s="1" t="e">
        <f>VLOOKUP(#REF!,$Q$1:$R$1324,2,FALSE)</f>
        <v>#REF!</v>
      </c>
      <c r="Q161" s="127" t="s">
        <v>197</v>
      </c>
      <c r="R161" s="127">
        <v>4214</v>
      </c>
    </row>
    <row r="162" spans="9:18" ht="15" x14ac:dyDescent="0.25">
      <c r="I162" s="127" t="s">
        <v>198</v>
      </c>
      <c r="J162" s="127" t="s">
        <v>483</v>
      </c>
      <c r="K162" s="127" t="s">
        <v>618</v>
      </c>
      <c r="L162" s="1">
        <v>4410</v>
      </c>
      <c r="N162" s="3">
        <f t="shared" si="6"/>
        <v>31</v>
      </c>
      <c r="P162" s="1" t="e">
        <f>VLOOKUP(#REF!,$Q$1:$R$1324,2,FALSE)</f>
        <v>#REF!</v>
      </c>
      <c r="Q162" s="127" t="s">
        <v>198</v>
      </c>
      <c r="R162" s="127">
        <v>4410</v>
      </c>
    </row>
    <row r="163" spans="9:18" ht="15" x14ac:dyDescent="0.25">
      <c r="I163" s="127" t="s">
        <v>199</v>
      </c>
      <c r="J163" s="127" t="s">
        <v>484</v>
      </c>
      <c r="K163" s="127" t="s">
        <v>618</v>
      </c>
      <c r="L163" s="1">
        <v>2115</v>
      </c>
      <c r="N163" s="3">
        <f t="shared" si="6"/>
        <v>23</v>
      </c>
      <c r="P163" s="1" t="e">
        <f>VLOOKUP(#REF!,$Q$1:$R$1324,2,FALSE)</f>
        <v>#REF!</v>
      </c>
      <c r="Q163" s="127" t="s">
        <v>199</v>
      </c>
      <c r="R163" s="127">
        <v>2115</v>
      </c>
    </row>
    <row r="164" spans="9:18" ht="15" x14ac:dyDescent="0.25">
      <c r="I164" s="127" t="s">
        <v>283</v>
      </c>
      <c r="J164" s="127" t="s">
        <v>535</v>
      </c>
      <c r="K164" s="127" t="s">
        <v>619</v>
      </c>
      <c r="L164" s="1">
        <v>4417</v>
      </c>
      <c r="N164" s="3">
        <f t="shared" si="6"/>
        <v>27</v>
      </c>
      <c r="P164" s="1" t="e">
        <f>VLOOKUP(#REF!,$Q$1:$R$1324,2,FALSE)</f>
        <v>#REF!</v>
      </c>
      <c r="Q164" s="127" t="s">
        <v>283</v>
      </c>
      <c r="R164" s="127">
        <v>4417</v>
      </c>
    </row>
    <row r="165" spans="9:18" ht="15" x14ac:dyDescent="0.25">
      <c r="I165" s="127" t="s">
        <v>200</v>
      </c>
      <c r="J165" s="127" t="s">
        <v>485</v>
      </c>
      <c r="K165" s="127" t="s">
        <v>618</v>
      </c>
      <c r="L165" s="1">
        <v>6165</v>
      </c>
      <c r="N165" s="3">
        <f t="shared" si="6"/>
        <v>33</v>
      </c>
      <c r="P165" s="1" t="e">
        <f>VLOOKUP(#REF!,$Q$1:$R$1324,2,FALSE)</f>
        <v>#REF!</v>
      </c>
      <c r="Q165" s="127" t="s">
        <v>200</v>
      </c>
      <c r="R165" s="127">
        <v>6165</v>
      </c>
    </row>
    <row r="166" spans="9:18" ht="15" x14ac:dyDescent="0.25">
      <c r="I166" s="127" t="s">
        <v>201</v>
      </c>
      <c r="J166" s="127" t="s">
        <v>486</v>
      </c>
      <c r="K166" s="127" t="s">
        <v>618</v>
      </c>
      <c r="L166" s="1">
        <v>76</v>
      </c>
      <c r="N166" s="3">
        <f t="shared" si="6"/>
        <v>38</v>
      </c>
      <c r="P166" s="1" t="e">
        <f>VLOOKUP(#REF!,$Q$1:$R$1324,2,FALSE)</f>
        <v>#REF!</v>
      </c>
      <c r="Q166" s="127" t="s">
        <v>201</v>
      </c>
      <c r="R166" s="127">
        <v>76</v>
      </c>
    </row>
    <row r="167" spans="9:18" ht="15" x14ac:dyDescent="0.25">
      <c r="I167" s="127" t="s">
        <v>202</v>
      </c>
      <c r="J167" s="127" t="s">
        <v>487</v>
      </c>
      <c r="K167" s="127" t="s">
        <v>618</v>
      </c>
      <c r="L167" s="1">
        <v>5867</v>
      </c>
      <c r="N167" s="3">
        <f t="shared" si="6"/>
        <v>41</v>
      </c>
      <c r="P167" s="1" t="e">
        <f>VLOOKUP(#REF!,$Q$1:$R$1324,2,FALSE)</f>
        <v>#REF!</v>
      </c>
      <c r="Q167" s="127" t="s">
        <v>202</v>
      </c>
      <c r="R167" s="127">
        <v>5867</v>
      </c>
    </row>
    <row r="168" spans="9:18" ht="15" x14ac:dyDescent="0.25">
      <c r="I168" s="127" t="s">
        <v>284</v>
      </c>
      <c r="J168" s="127" t="s">
        <v>536</v>
      </c>
      <c r="K168" s="127" t="s">
        <v>619</v>
      </c>
      <c r="L168" s="1">
        <v>11209</v>
      </c>
      <c r="N168" s="3">
        <f t="shared" si="6"/>
        <v>15</v>
      </c>
      <c r="P168" s="1" t="e">
        <f>VLOOKUP(#REF!,$Q$1:$R$1324,2,FALSE)</f>
        <v>#REF!</v>
      </c>
      <c r="Q168" s="127" t="s">
        <v>284</v>
      </c>
      <c r="R168" s="127">
        <v>11209</v>
      </c>
    </row>
    <row r="169" spans="9:18" ht="15" x14ac:dyDescent="0.25">
      <c r="I169" s="127" t="s">
        <v>112</v>
      </c>
      <c r="J169" s="127" t="s">
        <v>421</v>
      </c>
      <c r="K169" s="127" t="s">
        <v>617</v>
      </c>
      <c r="L169" s="1">
        <v>2975</v>
      </c>
      <c r="N169" s="3">
        <f t="shared" si="6"/>
        <v>12</v>
      </c>
      <c r="P169" s="1" t="e">
        <f>VLOOKUP(#REF!,$Q$1:$R$1324,2,FALSE)</f>
        <v>#REF!</v>
      </c>
      <c r="Q169" s="127" t="s">
        <v>112</v>
      </c>
      <c r="R169" s="127">
        <v>2975</v>
      </c>
    </row>
    <row r="170" spans="9:18" ht="15" x14ac:dyDescent="0.25">
      <c r="I170" s="127" t="s">
        <v>113</v>
      </c>
      <c r="J170" s="127" t="s">
        <v>422</v>
      </c>
      <c r="K170" s="127" t="s">
        <v>617</v>
      </c>
      <c r="L170" s="1">
        <v>7814</v>
      </c>
      <c r="N170" s="3">
        <f t="shared" si="6"/>
        <v>37</v>
      </c>
      <c r="P170" s="1" t="e">
        <f>VLOOKUP(#REF!,$Q$1:$R$1324,2,FALSE)</f>
        <v>#REF!</v>
      </c>
      <c r="Q170" s="127" t="s">
        <v>113</v>
      </c>
      <c r="R170" s="127">
        <v>7814</v>
      </c>
    </row>
    <row r="171" spans="9:18" ht="15" x14ac:dyDescent="0.25">
      <c r="I171" s="127" t="s">
        <v>114</v>
      </c>
      <c r="J171" s="127" t="s">
        <v>423</v>
      </c>
      <c r="K171" s="127" t="s">
        <v>617</v>
      </c>
      <c r="L171" s="1">
        <v>7152</v>
      </c>
      <c r="N171" s="3">
        <f t="shared" si="6"/>
        <v>14</v>
      </c>
      <c r="P171" s="1" t="e">
        <f>VLOOKUP(#REF!,$Q$1:$R$1324,2,FALSE)</f>
        <v>#REF!</v>
      </c>
      <c r="Q171" s="127" t="s">
        <v>114</v>
      </c>
      <c r="R171" s="127">
        <v>7152</v>
      </c>
    </row>
    <row r="172" spans="9:18" ht="15" x14ac:dyDescent="0.25">
      <c r="I172" s="127" t="s">
        <v>115</v>
      </c>
      <c r="J172" s="127" t="s">
        <v>424</v>
      </c>
      <c r="K172" s="127" t="s">
        <v>617</v>
      </c>
      <c r="L172" s="1">
        <v>4402</v>
      </c>
      <c r="N172" s="3">
        <f t="shared" si="6"/>
        <v>11</v>
      </c>
      <c r="P172" s="1" t="e">
        <f>VLOOKUP(#REF!,$Q$1:$R$1324,2,FALSE)</f>
        <v>#REF!</v>
      </c>
      <c r="Q172" s="127" t="s">
        <v>115</v>
      </c>
      <c r="R172" s="127">
        <v>4402</v>
      </c>
    </row>
    <row r="173" spans="9:18" ht="15" x14ac:dyDescent="0.25">
      <c r="I173" s="127" t="s">
        <v>285</v>
      </c>
      <c r="J173" s="127" t="s">
        <v>537</v>
      </c>
      <c r="K173" s="127" t="s">
        <v>619</v>
      </c>
      <c r="L173" s="1">
        <v>5946</v>
      </c>
      <c r="N173" s="3">
        <f t="shared" si="6"/>
        <v>24</v>
      </c>
      <c r="P173" s="1" t="e">
        <f>VLOOKUP(#REF!,$Q$1:$R$1324,2,FALSE)</f>
        <v>#REF!</v>
      </c>
      <c r="Q173" s="127" t="s">
        <v>285</v>
      </c>
      <c r="R173" s="127">
        <v>5946</v>
      </c>
    </row>
    <row r="174" spans="9:18" ht="15" x14ac:dyDescent="0.25">
      <c r="I174" s="127" t="s">
        <v>286</v>
      </c>
      <c r="J174" s="127" t="s">
        <v>538</v>
      </c>
      <c r="K174" s="127" t="s">
        <v>619</v>
      </c>
      <c r="L174" s="1">
        <v>8565</v>
      </c>
      <c r="N174" s="3">
        <f t="shared" si="6"/>
        <v>25</v>
      </c>
      <c r="P174" s="1" t="e">
        <f>VLOOKUP(#REF!,$Q$1:$R$1324,2,FALSE)</f>
        <v>#REF!</v>
      </c>
      <c r="Q174" s="127" t="s">
        <v>286</v>
      </c>
      <c r="R174" s="127">
        <v>8565</v>
      </c>
    </row>
    <row r="175" spans="9:18" ht="15" x14ac:dyDescent="0.25">
      <c r="I175" s="127" t="s">
        <v>203</v>
      </c>
      <c r="J175" s="127" t="s">
        <v>488</v>
      </c>
      <c r="K175" s="127" t="s">
        <v>618</v>
      </c>
      <c r="L175" s="1">
        <v>3083</v>
      </c>
      <c r="N175" s="3">
        <f>LEN(J175)</f>
        <v>32</v>
      </c>
      <c r="P175" s="1" t="e">
        <f>VLOOKUP(#REF!,$Q$1:$R$1324,2,FALSE)</f>
        <v>#REF!</v>
      </c>
      <c r="Q175" s="127" t="s">
        <v>204</v>
      </c>
      <c r="R175" s="127">
        <v>3083</v>
      </c>
    </row>
    <row r="176" spans="9:18" ht="15" x14ac:dyDescent="0.25">
      <c r="I176" s="127" t="s">
        <v>287</v>
      </c>
      <c r="J176" s="127" t="s">
        <v>539</v>
      </c>
      <c r="K176" s="127" t="s">
        <v>619</v>
      </c>
      <c r="L176" s="1">
        <v>12266</v>
      </c>
      <c r="N176" s="3">
        <f>LEN(J176)</f>
        <v>40</v>
      </c>
      <c r="P176" s="1" t="e">
        <f>VLOOKUP(#REF!,$Q$1:$R$1324,2,FALSE)</f>
        <v>#REF!</v>
      </c>
      <c r="Q176" s="127" t="s">
        <v>287</v>
      </c>
      <c r="R176" s="127">
        <v>12266</v>
      </c>
    </row>
    <row r="177" spans="9:18" ht="15" x14ac:dyDescent="0.25">
      <c r="I177" s="127" t="s">
        <v>116</v>
      </c>
      <c r="J177" s="127" t="s">
        <v>425</v>
      </c>
      <c r="K177" s="127" t="s">
        <v>617</v>
      </c>
      <c r="L177" s="1">
        <v>2010</v>
      </c>
      <c r="N177" s="3">
        <f>LEN(J177)</f>
        <v>17</v>
      </c>
      <c r="P177" s="1" t="e">
        <f>VLOOKUP(#REF!,$Q$1:$R$1324,2,FALSE)</f>
        <v>#REF!</v>
      </c>
      <c r="Q177" s="127" t="s">
        <v>116</v>
      </c>
      <c r="R177" s="127">
        <v>2010</v>
      </c>
    </row>
    <row r="178" spans="9:18" ht="15" x14ac:dyDescent="0.25">
      <c r="I178" s="127" t="s">
        <v>288</v>
      </c>
      <c r="J178" s="127" t="s">
        <v>540</v>
      </c>
      <c r="K178" s="127" t="s">
        <v>619</v>
      </c>
      <c r="L178" s="1">
        <v>13400</v>
      </c>
      <c r="N178" s="3">
        <f t="shared" ref="N178:N196" si="7">LEN(J178)</f>
        <v>29</v>
      </c>
      <c r="P178" s="1" t="e">
        <f>VLOOKUP(#REF!,$Q$1:$R$1324,2,FALSE)</f>
        <v>#REF!</v>
      </c>
      <c r="Q178" s="127" t="s">
        <v>288</v>
      </c>
      <c r="R178" s="127">
        <v>13400</v>
      </c>
    </row>
    <row r="179" spans="9:18" ht="15" x14ac:dyDescent="0.25">
      <c r="I179" s="127" t="s">
        <v>117</v>
      </c>
      <c r="J179" s="127" t="s">
        <v>426</v>
      </c>
      <c r="K179" s="127" t="s">
        <v>617</v>
      </c>
      <c r="L179" s="1">
        <v>5491</v>
      </c>
      <c r="N179" s="3">
        <f t="shared" si="7"/>
        <v>28</v>
      </c>
      <c r="P179" s="1" t="e">
        <f>VLOOKUP(#REF!,$Q$1:$R$1324,2,FALSE)</f>
        <v>#REF!</v>
      </c>
      <c r="Q179" s="127" t="s">
        <v>117</v>
      </c>
      <c r="R179" s="127">
        <v>5491</v>
      </c>
    </row>
    <row r="180" spans="9:18" ht="15" x14ac:dyDescent="0.25">
      <c r="I180" s="127" t="s">
        <v>205</v>
      </c>
      <c r="J180" s="127" t="s">
        <v>489</v>
      </c>
      <c r="K180" s="127" t="s">
        <v>618</v>
      </c>
      <c r="L180" s="1">
        <v>10608</v>
      </c>
      <c r="N180" s="3">
        <f t="shared" si="7"/>
        <v>26</v>
      </c>
      <c r="P180" s="1" t="e">
        <f>VLOOKUP(#REF!,$Q$1:$R$1324,2,FALSE)</f>
        <v>#REF!</v>
      </c>
      <c r="Q180" s="127" t="s">
        <v>205</v>
      </c>
      <c r="R180" s="127">
        <v>10608</v>
      </c>
    </row>
    <row r="181" spans="9:18" ht="15" x14ac:dyDescent="0.25">
      <c r="I181" s="127" t="s">
        <v>289</v>
      </c>
      <c r="J181" s="127" t="s">
        <v>541</v>
      </c>
      <c r="K181" s="127" t="s">
        <v>619</v>
      </c>
      <c r="L181" s="1">
        <v>14972</v>
      </c>
      <c r="N181" s="3">
        <f t="shared" si="7"/>
        <v>29</v>
      </c>
      <c r="P181" s="1" t="e">
        <f>VLOOKUP(#REF!,$Q$1:$R$1324,2,FALSE)</f>
        <v>#REF!</v>
      </c>
      <c r="Q181" s="127" t="s">
        <v>289</v>
      </c>
      <c r="R181" s="127">
        <v>14972</v>
      </c>
    </row>
    <row r="182" spans="9:18" ht="15" x14ac:dyDescent="0.25">
      <c r="I182" s="127" t="s">
        <v>118</v>
      </c>
      <c r="J182" s="127" t="s">
        <v>427</v>
      </c>
      <c r="K182" s="127" t="s">
        <v>617</v>
      </c>
      <c r="L182" s="1">
        <v>5200</v>
      </c>
      <c r="N182" s="3">
        <f t="shared" si="7"/>
        <v>21</v>
      </c>
      <c r="P182" s="1" t="e">
        <f>VLOOKUP(#REF!,$Q$1:$R$1324,2,FALSE)</f>
        <v>#REF!</v>
      </c>
      <c r="Q182" s="127" t="s">
        <v>118</v>
      </c>
      <c r="R182" s="127">
        <v>5200</v>
      </c>
    </row>
    <row r="183" spans="9:18" ht="15" x14ac:dyDescent="0.25">
      <c r="I183" s="127" t="s">
        <v>119</v>
      </c>
      <c r="J183" s="127" t="s">
        <v>428</v>
      </c>
      <c r="K183" s="127" t="s">
        <v>617</v>
      </c>
      <c r="L183" s="1">
        <v>5451</v>
      </c>
      <c r="N183" s="3">
        <f t="shared" si="7"/>
        <v>20</v>
      </c>
      <c r="P183" s="1" t="e">
        <f>VLOOKUP(#REF!,$Q$1:$R$1324,2,FALSE)</f>
        <v>#REF!</v>
      </c>
      <c r="Q183" s="127" t="s">
        <v>119</v>
      </c>
      <c r="R183" s="127">
        <v>5451</v>
      </c>
    </row>
    <row r="184" spans="9:18" ht="15" x14ac:dyDescent="0.25">
      <c r="I184" s="127" t="s">
        <v>206</v>
      </c>
      <c r="J184" s="127" t="s">
        <v>490</v>
      </c>
      <c r="K184" s="127" t="s">
        <v>618</v>
      </c>
      <c r="L184" s="1">
        <v>14741</v>
      </c>
      <c r="N184" s="3">
        <f t="shared" si="7"/>
        <v>41</v>
      </c>
      <c r="P184" s="1" t="e">
        <f>VLOOKUP(#REF!,$Q$1:$R$1324,2,FALSE)</f>
        <v>#REF!</v>
      </c>
      <c r="Q184" s="127" t="s">
        <v>206</v>
      </c>
      <c r="R184" s="127">
        <v>14741</v>
      </c>
    </row>
    <row r="185" spans="9:18" ht="15" x14ac:dyDescent="0.25">
      <c r="I185" s="127" t="s">
        <v>207</v>
      </c>
      <c r="J185" s="127" t="s">
        <v>491</v>
      </c>
      <c r="K185" s="127" t="s">
        <v>618</v>
      </c>
      <c r="L185" s="1">
        <v>4870</v>
      </c>
      <c r="N185" s="3">
        <f t="shared" si="7"/>
        <v>24</v>
      </c>
      <c r="P185" s="1" t="e">
        <f>VLOOKUP(#REF!,$Q$1:$R$1324,2,FALSE)</f>
        <v>#REF!</v>
      </c>
      <c r="Q185" s="127" t="s">
        <v>207</v>
      </c>
      <c r="R185" s="127">
        <v>4870</v>
      </c>
    </row>
    <row r="186" spans="9:18" ht="15" x14ac:dyDescent="0.25">
      <c r="I186" s="127" t="s">
        <v>208</v>
      </c>
      <c r="J186" s="127" t="s">
        <v>492</v>
      </c>
      <c r="K186" s="127" t="s">
        <v>618</v>
      </c>
      <c r="L186" s="1">
        <v>9567</v>
      </c>
      <c r="N186" s="3">
        <f t="shared" si="7"/>
        <v>9</v>
      </c>
      <c r="P186" s="1" t="e">
        <f>VLOOKUP(#REF!,$Q$1:$R$1324,2,FALSE)</f>
        <v>#REF!</v>
      </c>
      <c r="Q186" s="127" t="s">
        <v>208</v>
      </c>
      <c r="R186" s="127">
        <v>9567</v>
      </c>
    </row>
    <row r="187" spans="9:18" ht="15" x14ac:dyDescent="0.25">
      <c r="I187" s="127" t="s">
        <v>290</v>
      </c>
      <c r="J187" s="127" t="s">
        <v>542</v>
      </c>
      <c r="K187" s="127" t="s">
        <v>619</v>
      </c>
      <c r="L187" s="1">
        <v>2154</v>
      </c>
      <c r="N187" s="3">
        <f t="shared" si="7"/>
        <v>37</v>
      </c>
      <c r="P187" s="1" t="e">
        <f>VLOOKUP(#REF!,$Q$1:$R$1324,2,FALSE)</f>
        <v>#REF!</v>
      </c>
      <c r="Q187" s="127" t="s">
        <v>290</v>
      </c>
      <c r="R187" s="127">
        <v>2154</v>
      </c>
    </row>
    <row r="188" spans="9:18" ht="15" x14ac:dyDescent="0.25">
      <c r="I188" s="127" t="s">
        <v>291</v>
      </c>
      <c r="J188" s="127" t="s">
        <v>543</v>
      </c>
      <c r="K188" s="127" t="s">
        <v>619</v>
      </c>
      <c r="L188" s="1">
        <v>1234</v>
      </c>
      <c r="N188" s="3">
        <f t="shared" si="7"/>
        <v>26</v>
      </c>
      <c r="P188" s="1" t="e">
        <f>VLOOKUP(#REF!,$Q$1:$R$1324,2,FALSE)</f>
        <v>#REF!</v>
      </c>
      <c r="Q188" s="127" t="s">
        <v>291</v>
      </c>
      <c r="R188" s="127">
        <v>1234</v>
      </c>
    </row>
    <row r="189" spans="9:18" ht="15" x14ac:dyDescent="0.25">
      <c r="I189" s="127" t="s">
        <v>209</v>
      </c>
      <c r="J189" s="127" t="s">
        <v>493</v>
      </c>
      <c r="K189" s="127" t="s">
        <v>618</v>
      </c>
      <c r="L189" s="1">
        <v>6196</v>
      </c>
      <c r="N189" s="3">
        <f t="shared" si="7"/>
        <v>24</v>
      </c>
      <c r="P189" s="1" t="e">
        <f>VLOOKUP(#REF!,$Q$1:$R$1324,2,FALSE)</f>
        <v>#REF!</v>
      </c>
      <c r="Q189" s="127" t="s">
        <v>209</v>
      </c>
      <c r="R189" s="127">
        <v>6196</v>
      </c>
    </row>
    <row r="190" spans="9:18" ht="15" x14ac:dyDescent="0.25">
      <c r="I190" s="127" t="s">
        <v>210</v>
      </c>
      <c r="J190" s="127" t="s">
        <v>494</v>
      </c>
      <c r="K190" s="127" t="s">
        <v>618</v>
      </c>
      <c r="L190" s="1">
        <v>8872</v>
      </c>
      <c r="N190" s="3">
        <f t="shared" si="7"/>
        <v>15</v>
      </c>
      <c r="P190" s="1" t="e">
        <f>VLOOKUP(#REF!,$Q$1:$R$1324,2,FALSE)</f>
        <v>#REF!</v>
      </c>
      <c r="Q190" s="127" t="s">
        <v>210</v>
      </c>
      <c r="R190" s="127">
        <v>8872</v>
      </c>
    </row>
    <row r="191" spans="9:18" ht="15" x14ac:dyDescent="0.25">
      <c r="I191" s="127" t="s">
        <v>211</v>
      </c>
      <c r="J191" s="127" t="s">
        <v>495</v>
      </c>
      <c r="K191" s="127" t="s">
        <v>618</v>
      </c>
      <c r="L191" s="1">
        <v>4533</v>
      </c>
      <c r="N191" s="3">
        <f t="shared" si="7"/>
        <v>43</v>
      </c>
      <c r="P191" s="1" t="e">
        <f>VLOOKUP(#REF!,$Q$1:$R$1324,2,FALSE)</f>
        <v>#REF!</v>
      </c>
      <c r="Q191" s="127" t="s">
        <v>211</v>
      </c>
      <c r="R191" s="127">
        <v>4533</v>
      </c>
    </row>
    <row r="192" spans="9:18" ht="15" x14ac:dyDescent="0.25">
      <c r="I192" s="127" t="s">
        <v>212</v>
      </c>
      <c r="J192" s="127" t="s">
        <v>496</v>
      </c>
      <c r="K192" s="127" t="s">
        <v>618</v>
      </c>
      <c r="L192" s="1">
        <v>4932</v>
      </c>
      <c r="N192" s="3">
        <f t="shared" si="7"/>
        <v>28</v>
      </c>
      <c r="P192" s="1" t="e">
        <f>VLOOKUP(#REF!,$Q$1:$R$1324,2,FALSE)</f>
        <v>#REF!</v>
      </c>
      <c r="Q192" s="127" t="s">
        <v>212</v>
      </c>
      <c r="R192" s="127">
        <v>4932</v>
      </c>
    </row>
    <row r="193" spans="9:18" ht="15" x14ac:dyDescent="0.25">
      <c r="I193" s="127" t="s">
        <v>213</v>
      </c>
      <c r="J193" s="127" t="s">
        <v>497</v>
      </c>
      <c r="K193" s="127" t="s">
        <v>618</v>
      </c>
      <c r="L193" s="1">
        <v>2109</v>
      </c>
      <c r="N193" s="3">
        <f t="shared" si="7"/>
        <v>28</v>
      </c>
      <c r="P193" s="1" t="e">
        <f>VLOOKUP(#REF!,$Q$1:$R$1324,2,FALSE)</f>
        <v>#REF!</v>
      </c>
      <c r="Q193" s="127" t="s">
        <v>213</v>
      </c>
      <c r="R193" s="127">
        <v>2109</v>
      </c>
    </row>
    <row r="194" spans="9:18" ht="15" x14ac:dyDescent="0.25">
      <c r="I194" s="127" t="s">
        <v>214</v>
      </c>
      <c r="J194" s="127" t="s">
        <v>498</v>
      </c>
      <c r="K194" s="127" t="s">
        <v>618</v>
      </c>
      <c r="L194" s="1">
        <v>2478</v>
      </c>
      <c r="N194" s="3">
        <f t="shared" si="7"/>
        <v>30</v>
      </c>
      <c r="P194" s="1" t="e">
        <f>VLOOKUP(#REF!,$Q$1:$R$1324,2,FALSE)</f>
        <v>#REF!</v>
      </c>
      <c r="Q194" s="127" t="s">
        <v>214</v>
      </c>
      <c r="R194" s="127">
        <v>2478</v>
      </c>
    </row>
    <row r="195" spans="9:18" ht="15" x14ac:dyDescent="0.25">
      <c r="I195" s="127" t="s">
        <v>292</v>
      </c>
      <c r="J195" s="127" t="s">
        <v>544</v>
      </c>
      <c r="K195" s="127" t="s">
        <v>619</v>
      </c>
      <c r="L195" s="1">
        <v>22708</v>
      </c>
      <c r="N195" s="3">
        <f t="shared" si="7"/>
        <v>23</v>
      </c>
      <c r="P195" s="1" t="e">
        <f>VLOOKUP(#REF!,$Q$1:$R$1324,2,FALSE)</f>
        <v>#REF!</v>
      </c>
      <c r="Q195" s="127" t="s">
        <v>292</v>
      </c>
      <c r="R195" s="127">
        <v>22708</v>
      </c>
    </row>
    <row r="196" spans="9:18" ht="15" x14ac:dyDescent="0.25">
      <c r="I196" s="127" t="s">
        <v>215</v>
      </c>
      <c r="J196" s="127" t="s">
        <v>499</v>
      </c>
      <c r="K196" s="127" t="s">
        <v>618</v>
      </c>
      <c r="L196" s="1">
        <v>15369</v>
      </c>
      <c r="N196" s="3">
        <f t="shared" si="7"/>
        <v>34</v>
      </c>
      <c r="P196" s="1" t="e">
        <f>VLOOKUP(#REF!,$Q$1:$R$1324,2,FALSE)</f>
        <v>#REF!</v>
      </c>
      <c r="Q196" s="127" t="s">
        <v>215</v>
      </c>
      <c r="R196" s="127">
        <v>15369</v>
      </c>
    </row>
    <row r="197" spans="9:18" ht="15" x14ac:dyDescent="0.25">
      <c r="I197" s="127" t="s">
        <v>295</v>
      </c>
      <c r="J197" s="127" t="s">
        <v>547</v>
      </c>
      <c r="K197" s="127" t="s">
        <v>620</v>
      </c>
      <c r="L197" s="1">
        <v>7925</v>
      </c>
      <c r="N197" s="3">
        <f t="shared" ref="N197:N239" si="8">LEN(J197)</f>
        <v>29</v>
      </c>
      <c r="P197" s="1" t="e">
        <f>VLOOKUP(#REF!,$Q$1:$R$1324,2,FALSE)</f>
        <v>#REF!</v>
      </c>
      <c r="Q197" s="127" t="s">
        <v>295</v>
      </c>
      <c r="R197" s="127">
        <v>7925</v>
      </c>
    </row>
    <row r="198" spans="9:18" ht="15" x14ac:dyDescent="0.25">
      <c r="I198" s="127" t="s">
        <v>296</v>
      </c>
      <c r="J198" s="127" t="s">
        <v>548</v>
      </c>
      <c r="K198" s="127" t="s">
        <v>620</v>
      </c>
      <c r="L198" s="1">
        <v>15590</v>
      </c>
      <c r="N198" s="3">
        <f t="shared" si="8"/>
        <v>50</v>
      </c>
      <c r="P198" s="1" t="e">
        <f>VLOOKUP(#REF!,$Q$1:$R$1324,2,FALSE)</f>
        <v>#REF!</v>
      </c>
      <c r="Q198" s="127" t="s">
        <v>296</v>
      </c>
      <c r="R198" s="127">
        <v>15590</v>
      </c>
    </row>
    <row r="199" spans="9:18" ht="15" x14ac:dyDescent="0.25">
      <c r="I199" s="127" t="s">
        <v>297</v>
      </c>
      <c r="J199" s="127" t="s">
        <v>549</v>
      </c>
      <c r="K199" s="127" t="s">
        <v>620</v>
      </c>
      <c r="L199" s="1">
        <v>8136</v>
      </c>
      <c r="N199" s="3">
        <f t="shared" si="8"/>
        <v>35</v>
      </c>
      <c r="P199" s="1" t="e">
        <f>VLOOKUP(#REF!,$Q$1:$R$1324,2,FALSE)</f>
        <v>#REF!</v>
      </c>
      <c r="Q199" s="127" t="s">
        <v>297</v>
      </c>
      <c r="R199" s="127">
        <v>8136</v>
      </c>
    </row>
    <row r="200" spans="9:18" ht="15" x14ac:dyDescent="0.25">
      <c r="I200" s="127" t="s">
        <v>298</v>
      </c>
      <c r="J200" s="127" t="s">
        <v>550</v>
      </c>
      <c r="K200" s="127" t="s">
        <v>620</v>
      </c>
      <c r="L200" s="1">
        <v>6096</v>
      </c>
      <c r="N200" s="3">
        <f t="shared" si="8"/>
        <v>26</v>
      </c>
      <c r="P200" s="1" t="e">
        <f>VLOOKUP(#REF!,$Q$1:$R$1324,2,FALSE)</f>
        <v>#REF!</v>
      </c>
      <c r="Q200" s="127" t="s">
        <v>298</v>
      </c>
      <c r="R200" s="127">
        <v>6096</v>
      </c>
    </row>
    <row r="201" spans="9:18" ht="15" x14ac:dyDescent="0.25">
      <c r="I201" s="127" t="s">
        <v>218</v>
      </c>
      <c r="J201" s="168" t="s">
        <v>645</v>
      </c>
      <c r="K201" s="127" t="s">
        <v>621</v>
      </c>
      <c r="L201" s="1">
        <v>12546</v>
      </c>
      <c r="N201" s="3">
        <f t="shared" si="8"/>
        <v>24</v>
      </c>
      <c r="P201" s="1" t="e">
        <f>VLOOKUP(#REF!,$Q$1:$R$1324,2,FALSE)</f>
        <v>#REF!</v>
      </c>
      <c r="Q201" s="127" t="s">
        <v>218</v>
      </c>
      <c r="R201" s="127">
        <v>12546</v>
      </c>
    </row>
    <row r="202" spans="9:18" ht="15" x14ac:dyDescent="0.25">
      <c r="I202" s="127" t="s">
        <v>219</v>
      </c>
      <c r="J202" s="127" t="s">
        <v>502</v>
      </c>
      <c r="K202" s="127" t="s">
        <v>621</v>
      </c>
      <c r="L202" s="1">
        <v>9262</v>
      </c>
      <c r="N202" s="3">
        <f t="shared" si="8"/>
        <v>25</v>
      </c>
      <c r="P202" s="1" t="e">
        <f>VLOOKUP(#REF!,$Q$1:$R$1324,2,FALSE)</f>
        <v>#REF!</v>
      </c>
      <c r="Q202" s="127" t="s">
        <v>219</v>
      </c>
      <c r="R202" s="127">
        <v>9262</v>
      </c>
    </row>
    <row r="203" spans="9:18" ht="15" x14ac:dyDescent="0.25">
      <c r="I203" s="127" t="s">
        <v>220</v>
      </c>
      <c r="J203" s="127" t="s">
        <v>503</v>
      </c>
      <c r="K203" s="127" t="s">
        <v>621</v>
      </c>
      <c r="L203" s="1">
        <v>7686</v>
      </c>
      <c r="N203" s="3">
        <f t="shared" si="8"/>
        <v>24</v>
      </c>
      <c r="P203" s="1" t="e">
        <f>VLOOKUP(#REF!,$Q$1:$R$1324,2,FALSE)</f>
        <v>#REF!</v>
      </c>
      <c r="Q203" s="127" t="s">
        <v>220</v>
      </c>
      <c r="R203" s="127">
        <v>7686</v>
      </c>
    </row>
    <row r="204" spans="9:18" ht="15" x14ac:dyDescent="0.25">
      <c r="I204" s="127" t="s">
        <v>221</v>
      </c>
      <c r="J204" s="168" t="s">
        <v>646</v>
      </c>
      <c r="K204" s="127" t="s">
        <v>621</v>
      </c>
      <c r="L204" s="1">
        <v>13618</v>
      </c>
      <c r="N204" s="3">
        <f t="shared" si="8"/>
        <v>29</v>
      </c>
      <c r="P204" s="1" t="e">
        <f>VLOOKUP(#REF!,$Q$1:$R$1324,2,FALSE)</f>
        <v>#REF!</v>
      </c>
      <c r="Q204" s="127" t="s">
        <v>221</v>
      </c>
      <c r="R204" s="127">
        <v>13618</v>
      </c>
    </row>
    <row r="205" spans="9:18" ht="15" x14ac:dyDescent="0.25">
      <c r="I205" s="127" t="s">
        <v>299</v>
      </c>
      <c r="J205" s="127" t="s">
        <v>551</v>
      </c>
      <c r="K205" s="127" t="s">
        <v>620</v>
      </c>
      <c r="L205" s="1">
        <v>9114</v>
      </c>
      <c r="N205" s="3">
        <f t="shared" si="8"/>
        <v>18</v>
      </c>
      <c r="P205" s="1" t="e">
        <f>VLOOKUP(#REF!,$Q$1:$R$1324,2,FALSE)</f>
        <v>#REF!</v>
      </c>
      <c r="Q205" s="127" t="s">
        <v>299</v>
      </c>
      <c r="R205" s="127">
        <v>9114</v>
      </c>
    </row>
    <row r="206" spans="9:18" ht="15" x14ac:dyDescent="0.25">
      <c r="I206" s="127" t="s">
        <v>222</v>
      </c>
      <c r="J206" s="168" t="s">
        <v>647</v>
      </c>
      <c r="K206" s="127" t="s">
        <v>621</v>
      </c>
      <c r="L206" s="1">
        <v>10755</v>
      </c>
      <c r="N206" s="3">
        <f t="shared" si="8"/>
        <v>20</v>
      </c>
      <c r="P206" s="1" t="e">
        <f>VLOOKUP(#REF!,$Q$1:$R$1324,2,FALSE)</f>
        <v>#REF!</v>
      </c>
      <c r="Q206" s="127" t="s">
        <v>222</v>
      </c>
      <c r="R206" s="127">
        <v>10755</v>
      </c>
    </row>
    <row r="207" spans="9:18" ht="15" x14ac:dyDescent="0.25">
      <c r="I207" s="127" t="s">
        <v>223</v>
      </c>
      <c r="J207" s="168" t="s">
        <v>648</v>
      </c>
      <c r="K207" s="127" t="s">
        <v>621</v>
      </c>
      <c r="L207" s="1">
        <v>6424</v>
      </c>
      <c r="N207" s="3">
        <f t="shared" si="8"/>
        <v>20</v>
      </c>
      <c r="P207" s="1" t="e">
        <f>VLOOKUP(#REF!,$Q$1:$R$1324,2,FALSE)</f>
        <v>#REF!</v>
      </c>
      <c r="Q207" s="127" t="s">
        <v>223</v>
      </c>
      <c r="R207" s="127">
        <v>6424</v>
      </c>
    </row>
    <row r="208" spans="9:18" ht="15" x14ac:dyDescent="0.25">
      <c r="I208" s="127" t="s">
        <v>300</v>
      </c>
      <c r="J208" s="127" t="s">
        <v>552</v>
      </c>
      <c r="K208" s="127" t="s">
        <v>620</v>
      </c>
      <c r="L208" s="1">
        <v>9906</v>
      </c>
      <c r="N208" s="3">
        <f t="shared" si="8"/>
        <v>50</v>
      </c>
      <c r="P208" s="1" t="e">
        <f>VLOOKUP(#REF!,$Q$1:$R$1324,2,FALSE)</f>
        <v>#REF!</v>
      </c>
      <c r="Q208" s="127" t="s">
        <v>300</v>
      </c>
      <c r="R208" s="127">
        <v>9906</v>
      </c>
    </row>
    <row r="209" spans="9:18" ht="15" x14ac:dyDescent="0.25">
      <c r="I209" s="127" t="s">
        <v>224</v>
      </c>
      <c r="J209" s="168" t="s">
        <v>649</v>
      </c>
      <c r="K209" s="127" t="s">
        <v>621</v>
      </c>
      <c r="L209" s="1">
        <v>6026</v>
      </c>
      <c r="N209" s="3">
        <f t="shared" si="8"/>
        <v>19</v>
      </c>
      <c r="P209" s="1" t="e">
        <f>VLOOKUP(#REF!,$Q$1:$R$1324,2,FALSE)</f>
        <v>#REF!</v>
      </c>
      <c r="Q209" s="127" t="s">
        <v>224</v>
      </c>
      <c r="R209" s="127">
        <v>6026</v>
      </c>
    </row>
    <row r="210" spans="9:18" ht="15" x14ac:dyDescent="0.25">
      <c r="I210" s="127" t="s">
        <v>225</v>
      </c>
      <c r="J210" s="168" t="s">
        <v>650</v>
      </c>
      <c r="K210" s="127" t="s">
        <v>621</v>
      </c>
      <c r="L210" s="1">
        <v>13798</v>
      </c>
      <c r="N210" s="3">
        <f t="shared" si="8"/>
        <v>21</v>
      </c>
      <c r="P210" s="1" t="e">
        <f>VLOOKUP(#REF!,$Q$1:$R$1324,2,FALSE)</f>
        <v>#REF!</v>
      </c>
      <c r="Q210" s="127" t="s">
        <v>225</v>
      </c>
      <c r="R210" s="127">
        <v>13798</v>
      </c>
    </row>
    <row r="211" spans="9:18" ht="15" x14ac:dyDescent="0.25">
      <c r="I211" s="127" t="s">
        <v>226</v>
      </c>
      <c r="J211" s="168" t="s">
        <v>651</v>
      </c>
      <c r="K211" s="127" t="s">
        <v>621</v>
      </c>
      <c r="L211" s="1">
        <v>9091</v>
      </c>
      <c r="N211" s="3">
        <f t="shared" si="8"/>
        <v>21</v>
      </c>
      <c r="P211" s="1" t="e">
        <f>VLOOKUP(#REF!,$Q$1:$R$1324,2,FALSE)</f>
        <v>#REF!</v>
      </c>
      <c r="Q211" s="127" t="s">
        <v>226</v>
      </c>
      <c r="R211" s="127">
        <v>9091</v>
      </c>
    </row>
    <row r="212" spans="9:18" ht="15" x14ac:dyDescent="0.25">
      <c r="I212" s="127" t="s">
        <v>227</v>
      </c>
      <c r="J212" s="168" t="s">
        <v>652</v>
      </c>
      <c r="K212" s="127" t="s">
        <v>621</v>
      </c>
      <c r="L212" s="1">
        <v>15295</v>
      </c>
      <c r="N212" s="3">
        <f t="shared" si="8"/>
        <v>20</v>
      </c>
      <c r="P212" s="1" t="e">
        <f>VLOOKUP(#REF!,$Q$1:$R$1324,2,FALSE)</f>
        <v>#REF!</v>
      </c>
      <c r="Q212" s="127" t="s">
        <v>227</v>
      </c>
      <c r="R212" s="127">
        <v>15295</v>
      </c>
    </row>
    <row r="213" spans="9:18" ht="15" x14ac:dyDescent="0.25">
      <c r="I213" s="127" t="s">
        <v>301</v>
      </c>
      <c r="J213" s="127" t="s">
        <v>553</v>
      </c>
      <c r="K213" s="127" t="s">
        <v>620</v>
      </c>
      <c r="L213" s="1">
        <v>7420</v>
      </c>
      <c r="N213" s="3">
        <f t="shared" si="8"/>
        <v>27</v>
      </c>
      <c r="P213" s="1" t="e">
        <f>VLOOKUP(#REF!,$Q$1:$R$1324,2,FALSE)</f>
        <v>#REF!</v>
      </c>
      <c r="Q213" s="127" t="s">
        <v>301</v>
      </c>
      <c r="R213" s="127">
        <v>7420</v>
      </c>
    </row>
    <row r="214" spans="9:18" ht="15" x14ac:dyDescent="0.25">
      <c r="I214" s="127" t="s">
        <v>228</v>
      </c>
      <c r="J214" s="168" t="s">
        <v>653</v>
      </c>
      <c r="K214" s="127" t="s">
        <v>621</v>
      </c>
      <c r="L214" s="1">
        <v>10086</v>
      </c>
      <c r="N214" s="3">
        <f t="shared" si="8"/>
        <v>22</v>
      </c>
      <c r="P214" s="1" t="e">
        <f>VLOOKUP(#REF!,$Q$1:$R$1324,2,FALSE)</f>
        <v>#REF!</v>
      </c>
      <c r="Q214" s="127" t="s">
        <v>228</v>
      </c>
      <c r="R214" s="127">
        <v>10086</v>
      </c>
    </row>
    <row r="215" spans="9:18" ht="15" x14ac:dyDescent="0.25">
      <c r="I215" s="127" t="s">
        <v>302</v>
      </c>
      <c r="J215" s="127" t="s">
        <v>554</v>
      </c>
      <c r="K215" s="127" t="s">
        <v>620</v>
      </c>
      <c r="L215" s="1">
        <v>8180</v>
      </c>
      <c r="N215" s="3">
        <f t="shared" si="8"/>
        <v>49</v>
      </c>
      <c r="P215" s="1" t="e">
        <f>VLOOKUP(#REF!,$Q$1:$R$1324,2,FALSE)</f>
        <v>#REF!</v>
      </c>
      <c r="Q215" s="127" t="s">
        <v>302</v>
      </c>
      <c r="R215" s="127">
        <v>8180</v>
      </c>
    </row>
    <row r="216" spans="9:18" ht="15" x14ac:dyDescent="0.25">
      <c r="I216" s="127" t="s">
        <v>229</v>
      </c>
      <c r="J216" s="127" t="s">
        <v>504</v>
      </c>
      <c r="K216" s="127" t="s">
        <v>621</v>
      </c>
      <c r="L216" s="1">
        <v>9243</v>
      </c>
      <c r="N216" s="3">
        <f t="shared" si="8"/>
        <v>22</v>
      </c>
      <c r="P216" s="1" t="e">
        <f>VLOOKUP(#REF!,$Q$1:$R$1324,2,FALSE)</f>
        <v>#REF!</v>
      </c>
      <c r="Q216" s="127" t="s">
        <v>229</v>
      </c>
      <c r="R216" s="127">
        <v>9243</v>
      </c>
    </row>
    <row r="217" spans="9:18" ht="15" x14ac:dyDescent="0.25">
      <c r="I217" s="127" t="s">
        <v>230</v>
      </c>
      <c r="J217" s="168" t="s">
        <v>654</v>
      </c>
      <c r="K217" s="127" t="s">
        <v>621</v>
      </c>
      <c r="L217" s="1">
        <v>5620</v>
      </c>
      <c r="N217" s="3">
        <f t="shared" si="8"/>
        <v>26</v>
      </c>
      <c r="P217" s="1" t="e">
        <f>VLOOKUP(#REF!,$Q$1:$R$1324,2,FALSE)</f>
        <v>#REF!</v>
      </c>
      <c r="Q217" s="127" t="s">
        <v>230</v>
      </c>
      <c r="R217" s="127">
        <v>5620</v>
      </c>
    </row>
    <row r="218" spans="9:18" ht="15" x14ac:dyDescent="0.25">
      <c r="I218" s="127" t="s">
        <v>303</v>
      </c>
      <c r="J218" s="127" t="s">
        <v>555</v>
      </c>
      <c r="K218" s="127" t="s">
        <v>620</v>
      </c>
      <c r="L218" s="1">
        <v>15698</v>
      </c>
      <c r="N218" s="3">
        <f t="shared" si="8"/>
        <v>38</v>
      </c>
      <c r="P218" s="1" t="e">
        <f>VLOOKUP(#REF!,$Q$1:$R$1324,2,FALSE)</f>
        <v>#REF!</v>
      </c>
      <c r="Q218" s="127" t="s">
        <v>303</v>
      </c>
      <c r="R218" s="127">
        <v>15698</v>
      </c>
    </row>
    <row r="219" spans="9:18" ht="15" x14ac:dyDescent="0.25">
      <c r="I219" s="127" t="s">
        <v>304</v>
      </c>
      <c r="J219" s="127" t="s">
        <v>556</v>
      </c>
      <c r="K219" s="127" t="s">
        <v>620</v>
      </c>
      <c r="L219" s="1">
        <v>11026</v>
      </c>
      <c r="N219" s="3">
        <f t="shared" si="8"/>
        <v>30</v>
      </c>
      <c r="P219" s="1" t="e">
        <f>VLOOKUP(#REF!,$Q$1:$R$1324,2,FALSE)</f>
        <v>#REF!</v>
      </c>
      <c r="Q219" s="127" t="s">
        <v>304</v>
      </c>
      <c r="R219" s="127">
        <v>11026</v>
      </c>
    </row>
    <row r="220" spans="9:18" ht="15" x14ac:dyDescent="0.25">
      <c r="I220" s="127" t="s">
        <v>74</v>
      </c>
      <c r="J220" s="168" t="s">
        <v>694</v>
      </c>
      <c r="K220" s="127" t="s">
        <v>615</v>
      </c>
      <c r="L220" s="1">
        <v>4586</v>
      </c>
      <c r="N220" s="3">
        <f t="shared" si="8"/>
        <v>21</v>
      </c>
      <c r="P220" s="1" t="e">
        <f>VLOOKUP(#REF!,$Q$1:$R$1324,2,FALSE)</f>
        <v>#REF!</v>
      </c>
      <c r="Q220" s="127" t="s">
        <v>74</v>
      </c>
      <c r="R220" s="127">
        <v>4586</v>
      </c>
    </row>
    <row r="221" spans="9:18" ht="15" x14ac:dyDescent="0.25">
      <c r="I221" s="127" t="s">
        <v>231</v>
      </c>
      <c r="J221" s="168" t="s">
        <v>655</v>
      </c>
      <c r="K221" s="127" t="s">
        <v>621</v>
      </c>
      <c r="L221" s="1">
        <v>6259</v>
      </c>
      <c r="N221" s="3">
        <f t="shared" si="8"/>
        <v>20</v>
      </c>
      <c r="P221" s="1" t="e">
        <f>VLOOKUP(#REF!,$Q$1:$R$1324,2,FALSE)</f>
        <v>#REF!</v>
      </c>
      <c r="Q221" s="127" t="s">
        <v>231</v>
      </c>
      <c r="R221" s="127">
        <v>6259</v>
      </c>
    </row>
    <row r="222" spans="9:18" ht="15" x14ac:dyDescent="0.25">
      <c r="I222" s="127" t="s">
        <v>305</v>
      </c>
      <c r="J222" s="127" t="s">
        <v>557</v>
      </c>
      <c r="K222" s="127" t="s">
        <v>620</v>
      </c>
      <c r="L222" s="1">
        <v>8493</v>
      </c>
      <c r="N222" s="3">
        <f t="shared" si="8"/>
        <v>40</v>
      </c>
      <c r="P222" s="1" t="e">
        <f>VLOOKUP(#REF!,$Q$1:$R$1324,2,FALSE)</f>
        <v>#REF!</v>
      </c>
      <c r="Q222" s="127" t="s">
        <v>305</v>
      </c>
      <c r="R222" s="127">
        <v>8493</v>
      </c>
    </row>
    <row r="223" spans="9:18" ht="15" x14ac:dyDescent="0.25">
      <c r="I223" s="127" t="s">
        <v>306</v>
      </c>
      <c r="J223" s="127" t="s">
        <v>558</v>
      </c>
      <c r="K223" s="127" t="s">
        <v>620</v>
      </c>
      <c r="L223" s="1">
        <v>1902</v>
      </c>
      <c r="N223" s="3">
        <f t="shared" si="8"/>
        <v>30</v>
      </c>
      <c r="P223" s="1" t="e">
        <f>VLOOKUP(#REF!,$Q$1:$R$1324,2,FALSE)</f>
        <v>#REF!</v>
      </c>
      <c r="Q223" s="127" t="s">
        <v>306</v>
      </c>
      <c r="R223" s="127">
        <v>1902</v>
      </c>
    </row>
    <row r="224" spans="9:18" ht="15" x14ac:dyDescent="0.25">
      <c r="I224" s="127" t="s">
        <v>307</v>
      </c>
      <c r="J224" s="127" t="s">
        <v>559</v>
      </c>
      <c r="K224" s="127" t="s">
        <v>620</v>
      </c>
      <c r="L224" s="1">
        <v>283</v>
      </c>
      <c r="N224" s="3">
        <f t="shared" si="8"/>
        <v>40</v>
      </c>
      <c r="P224" s="1" t="e">
        <f>VLOOKUP(#REF!,$Q$1:$R$1324,2,FALSE)</f>
        <v>#REF!</v>
      </c>
      <c r="Q224" s="127" t="s">
        <v>307</v>
      </c>
      <c r="R224" s="127">
        <v>283</v>
      </c>
    </row>
    <row r="225" spans="9:18" ht="15" x14ac:dyDescent="0.25">
      <c r="I225" s="127" t="s">
        <v>232</v>
      </c>
      <c r="J225" s="168" t="s">
        <v>656</v>
      </c>
      <c r="K225" s="127" t="s">
        <v>621</v>
      </c>
      <c r="L225" s="1">
        <v>6536</v>
      </c>
      <c r="N225" s="3">
        <f t="shared" si="8"/>
        <v>20</v>
      </c>
      <c r="P225" s="1" t="e">
        <f>VLOOKUP(#REF!,$Q$1:$R$1324,2,FALSE)</f>
        <v>#REF!</v>
      </c>
      <c r="Q225" s="127" t="s">
        <v>232</v>
      </c>
      <c r="R225" s="127">
        <v>6536</v>
      </c>
    </row>
    <row r="226" spans="9:18" ht="15" x14ac:dyDescent="0.25">
      <c r="I226" s="127" t="s">
        <v>308</v>
      </c>
      <c r="J226" s="127" t="s">
        <v>560</v>
      </c>
      <c r="K226" s="127" t="s">
        <v>620</v>
      </c>
      <c r="L226" s="1">
        <v>15057</v>
      </c>
      <c r="N226" s="3">
        <f t="shared" si="8"/>
        <v>29</v>
      </c>
      <c r="P226" s="1" t="e">
        <f>VLOOKUP(#REF!,$Q$1:$R$1324,2,FALSE)</f>
        <v>#REF!</v>
      </c>
      <c r="Q226" s="127" t="s">
        <v>308</v>
      </c>
      <c r="R226" s="127">
        <v>15057</v>
      </c>
    </row>
    <row r="227" spans="9:18" ht="15" x14ac:dyDescent="0.25">
      <c r="I227" s="127" t="s">
        <v>233</v>
      </c>
      <c r="J227" s="168" t="s">
        <v>657</v>
      </c>
      <c r="K227" s="127" t="s">
        <v>621</v>
      </c>
      <c r="L227" s="1">
        <v>15324</v>
      </c>
      <c r="N227" s="3">
        <f t="shared" si="8"/>
        <v>22</v>
      </c>
      <c r="P227" s="1" t="e">
        <f>VLOOKUP(#REF!,$Q$1:$R$1324,2,FALSE)</f>
        <v>#REF!</v>
      </c>
      <c r="Q227" s="127" t="s">
        <v>233</v>
      </c>
      <c r="R227" s="127">
        <v>15324</v>
      </c>
    </row>
    <row r="228" spans="9:18" ht="15" x14ac:dyDescent="0.25">
      <c r="I228" s="127" t="s">
        <v>309</v>
      </c>
      <c r="J228" s="127" t="s">
        <v>561</v>
      </c>
      <c r="K228" s="127" t="s">
        <v>620</v>
      </c>
      <c r="L228" s="1">
        <v>6977</v>
      </c>
      <c r="N228" s="3">
        <f t="shared" si="8"/>
        <v>21</v>
      </c>
      <c r="P228" s="1" t="e">
        <f>VLOOKUP(#REF!,$Q$1:$R$1324,2,FALSE)</f>
        <v>#REF!</v>
      </c>
      <c r="Q228" s="127" t="s">
        <v>309</v>
      </c>
      <c r="R228" s="127">
        <v>6977</v>
      </c>
    </row>
    <row r="229" spans="9:18" ht="15" x14ac:dyDescent="0.25">
      <c r="I229" s="127" t="s">
        <v>234</v>
      </c>
      <c r="J229" s="168" t="s">
        <v>658</v>
      </c>
      <c r="K229" s="127" t="s">
        <v>621</v>
      </c>
      <c r="L229" s="1">
        <v>4880</v>
      </c>
      <c r="N229" s="3">
        <f t="shared" si="8"/>
        <v>21</v>
      </c>
      <c r="P229" s="1" t="e">
        <f>VLOOKUP(#REF!,$Q$1:$R$1324,2,FALSE)</f>
        <v>#REF!</v>
      </c>
      <c r="Q229" s="127" t="s">
        <v>234</v>
      </c>
      <c r="R229" s="127">
        <v>4880</v>
      </c>
    </row>
    <row r="230" spans="9:18" ht="15" x14ac:dyDescent="0.25">
      <c r="I230" s="127" t="s">
        <v>235</v>
      </c>
      <c r="J230" s="168" t="s">
        <v>659</v>
      </c>
      <c r="K230" s="127" t="s">
        <v>621</v>
      </c>
      <c r="L230" s="1">
        <v>7965</v>
      </c>
      <c r="N230" s="3">
        <f t="shared" si="8"/>
        <v>18</v>
      </c>
      <c r="P230" s="1" t="e">
        <f>VLOOKUP(#REF!,$Q$1:$R$1324,2,FALSE)</f>
        <v>#REF!</v>
      </c>
      <c r="Q230" s="127" t="s">
        <v>235</v>
      </c>
      <c r="R230" s="127">
        <v>7965</v>
      </c>
    </row>
    <row r="231" spans="9:18" ht="15" x14ac:dyDescent="0.25">
      <c r="I231" s="127" t="s">
        <v>310</v>
      </c>
      <c r="J231" s="127" t="s">
        <v>562</v>
      </c>
      <c r="K231" s="127" t="s">
        <v>620</v>
      </c>
      <c r="L231" s="1">
        <v>1414</v>
      </c>
      <c r="N231" s="3">
        <f t="shared" si="8"/>
        <v>50</v>
      </c>
      <c r="P231" s="1" t="e">
        <f>VLOOKUP(#REF!,$Q$1:$R$1324,2,FALSE)</f>
        <v>#REF!</v>
      </c>
      <c r="Q231" s="127" t="s">
        <v>310</v>
      </c>
      <c r="R231" s="127">
        <v>1414</v>
      </c>
    </row>
    <row r="232" spans="9:18" ht="15" x14ac:dyDescent="0.25">
      <c r="I232" s="127" t="s">
        <v>311</v>
      </c>
      <c r="J232" s="127" t="s">
        <v>563</v>
      </c>
      <c r="K232" s="127" t="s">
        <v>620</v>
      </c>
      <c r="L232" s="1">
        <v>13333</v>
      </c>
      <c r="N232" s="3">
        <f t="shared" si="8"/>
        <v>39</v>
      </c>
      <c r="P232" s="1" t="e">
        <f>VLOOKUP(#REF!,$Q$1:$R$1324,2,FALSE)</f>
        <v>#REF!</v>
      </c>
      <c r="Q232" s="127" t="s">
        <v>311</v>
      </c>
      <c r="R232" s="127">
        <v>13333</v>
      </c>
    </row>
    <row r="233" spans="9:18" ht="15" x14ac:dyDescent="0.25">
      <c r="I233" s="127" t="s">
        <v>312</v>
      </c>
      <c r="J233" s="127" t="s">
        <v>564</v>
      </c>
      <c r="K233" s="127" t="s">
        <v>620</v>
      </c>
      <c r="L233" s="1">
        <v>7346</v>
      </c>
      <c r="N233" s="3">
        <f t="shared" si="8"/>
        <v>41</v>
      </c>
      <c r="P233" s="1" t="e">
        <f>VLOOKUP(#REF!,$Q$1:$R$1324,2,FALSE)</f>
        <v>#REF!</v>
      </c>
      <c r="Q233" s="127" t="s">
        <v>312</v>
      </c>
      <c r="R233" s="127">
        <v>7346</v>
      </c>
    </row>
    <row r="234" spans="9:18" ht="15" x14ac:dyDescent="0.25">
      <c r="I234" s="127" t="s">
        <v>236</v>
      </c>
      <c r="J234" s="168" t="s">
        <v>660</v>
      </c>
      <c r="K234" s="127" t="s">
        <v>621</v>
      </c>
      <c r="L234" s="1">
        <v>6067</v>
      </c>
      <c r="N234" s="3">
        <f t="shared" si="8"/>
        <v>30</v>
      </c>
      <c r="P234" s="1" t="e">
        <f>VLOOKUP(#REF!,$Q$1:$R$1324,2,FALSE)</f>
        <v>#REF!</v>
      </c>
      <c r="Q234" s="127" t="s">
        <v>236</v>
      </c>
      <c r="R234" s="127">
        <v>6067</v>
      </c>
    </row>
    <row r="235" spans="9:18" ht="15" x14ac:dyDescent="0.25">
      <c r="I235" s="127" t="s">
        <v>237</v>
      </c>
      <c r="J235" s="127" t="s">
        <v>505</v>
      </c>
      <c r="K235" s="127" t="s">
        <v>621</v>
      </c>
      <c r="L235" s="1">
        <v>5680</v>
      </c>
      <c r="N235" s="3">
        <f t="shared" si="8"/>
        <v>19</v>
      </c>
      <c r="P235" s="1" t="e">
        <f>VLOOKUP(#REF!,$Q$1:$R$1324,2,FALSE)</f>
        <v>#REF!</v>
      </c>
      <c r="Q235" s="127" t="s">
        <v>237</v>
      </c>
      <c r="R235" s="127">
        <v>5680</v>
      </c>
    </row>
    <row r="236" spans="9:18" ht="15" x14ac:dyDescent="0.25">
      <c r="I236" s="127" t="s">
        <v>238</v>
      </c>
      <c r="J236" s="127" t="s">
        <v>506</v>
      </c>
      <c r="K236" s="127" t="s">
        <v>621</v>
      </c>
      <c r="L236" s="1">
        <v>7122</v>
      </c>
      <c r="N236" s="3">
        <f t="shared" si="8"/>
        <v>33</v>
      </c>
      <c r="P236" s="1" t="e">
        <f>VLOOKUP(#REF!,$Q$1:$R$1324,2,FALSE)</f>
        <v>#REF!</v>
      </c>
      <c r="Q236" s="127" t="s">
        <v>238</v>
      </c>
      <c r="R236" s="127">
        <v>7122</v>
      </c>
    </row>
    <row r="237" spans="9:18" ht="15" x14ac:dyDescent="0.25">
      <c r="I237" s="127" t="s">
        <v>239</v>
      </c>
      <c r="J237" s="168" t="s">
        <v>661</v>
      </c>
      <c r="K237" s="127" t="s">
        <v>621</v>
      </c>
      <c r="L237" s="1">
        <v>2786</v>
      </c>
      <c r="N237" s="3">
        <f t="shared" si="8"/>
        <v>16</v>
      </c>
      <c r="P237" s="1" t="e">
        <f>VLOOKUP(#REF!,$Q$1:$R$1324,2,FALSE)</f>
        <v>#REF!</v>
      </c>
      <c r="Q237" s="127" t="s">
        <v>239</v>
      </c>
      <c r="R237" s="127">
        <v>2786</v>
      </c>
    </row>
    <row r="238" spans="9:18" ht="15" x14ac:dyDescent="0.25">
      <c r="I238" s="127" t="s">
        <v>313</v>
      </c>
      <c r="J238" s="127" t="s">
        <v>565</v>
      </c>
      <c r="K238" s="127" t="s">
        <v>620</v>
      </c>
      <c r="L238" s="1">
        <v>5857</v>
      </c>
      <c r="N238" s="3">
        <f t="shared" si="8"/>
        <v>33</v>
      </c>
      <c r="P238" s="1" t="e">
        <f>VLOOKUP(#REF!,$Q$1:$R$1324,2,FALSE)</f>
        <v>#REF!</v>
      </c>
      <c r="Q238" s="127" t="s">
        <v>313</v>
      </c>
      <c r="R238" s="127">
        <v>5857</v>
      </c>
    </row>
    <row r="239" spans="9:18" ht="15" x14ac:dyDescent="0.25">
      <c r="I239" s="127" t="s">
        <v>240</v>
      </c>
      <c r="J239" s="168" t="s">
        <v>662</v>
      </c>
      <c r="K239" s="127" t="s">
        <v>621</v>
      </c>
      <c r="L239" s="1">
        <v>7226</v>
      </c>
      <c r="N239" s="3">
        <f t="shared" si="8"/>
        <v>24</v>
      </c>
      <c r="P239" s="1" t="e">
        <f>VLOOKUP(#REF!,$Q$1:$R$1324,2,FALSE)</f>
        <v>#REF!</v>
      </c>
      <c r="Q239" s="127" t="s">
        <v>240</v>
      </c>
      <c r="R239" s="127">
        <v>7226</v>
      </c>
    </row>
    <row r="240" spans="9:18" ht="15" x14ac:dyDescent="0.25">
      <c r="I240" s="127" t="s">
        <v>314</v>
      </c>
      <c r="J240" s="127" t="s">
        <v>566</v>
      </c>
      <c r="K240" s="127" t="s">
        <v>620</v>
      </c>
      <c r="L240" s="1">
        <v>4722</v>
      </c>
      <c r="N240" s="3">
        <f t="shared" ref="N240:N274" si="9">LEN(J240)</f>
        <v>42</v>
      </c>
      <c r="P240" s="1" t="e">
        <f>VLOOKUP(#REF!,$Q$1:$R$1324,2,FALSE)</f>
        <v>#REF!</v>
      </c>
      <c r="Q240" s="127" t="s">
        <v>314</v>
      </c>
      <c r="R240" s="127">
        <v>4722</v>
      </c>
    </row>
    <row r="241" spans="9:18" ht="15" x14ac:dyDescent="0.25">
      <c r="I241" s="127" t="s">
        <v>315</v>
      </c>
      <c r="J241" s="127" t="s">
        <v>567</v>
      </c>
      <c r="K241" s="127" t="s">
        <v>620</v>
      </c>
      <c r="L241" s="1">
        <v>14170</v>
      </c>
      <c r="N241" s="3">
        <f t="shared" si="9"/>
        <v>43</v>
      </c>
      <c r="P241" s="1" t="e">
        <f>VLOOKUP(#REF!,$Q$1:$R$1324,2,FALSE)</f>
        <v>#REF!</v>
      </c>
      <c r="Q241" s="127" t="s">
        <v>315</v>
      </c>
      <c r="R241" s="127">
        <v>14170</v>
      </c>
    </row>
    <row r="242" spans="9:18" ht="15" x14ac:dyDescent="0.25">
      <c r="I242" s="127" t="s">
        <v>241</v>
      </c>
      <c r="J242" s="168" t="s">
        <v>663</v>
      </c>
      <c r="K242" s="127" t="s">
        <v>621</v>
      </c>
      <c r="L242" s="1">
        <v>3549</v>
      </c>
      <c r="N242" s="3">
        <f t="shared" si="9"/>
        <v>27</v>
      </c>
      <c r="P242" s="1" t="e">
        <f>VLOOKUP(#REF!,$Q$1:$R$1324,2,FALSE)</f>
        <v>#REF!</v>
      </c>
      <c r="Q242" s="127" t="s">
        <v>241</v>
      </c>
      <c r="R242" s="127">
        <v>3549</v>
      </c>
    </row>
    <row r="243" spans="9:18" ht="15" x14ac:dyDescent="0.25">
      <c r="I243" s="127" t="s">
        <v>316</v>
      </c>
      <c r="J243" s="127" t="s">
        <v>568</v>
      </c>
      <c r="K243" s="127" t="s">
        <v>620</v>
      </c>
      <c r="L243" s="1">
        <v>6613</v>
      </c>
      <c r="N243" s="3">
        <f t="shared" si="9"/>
        <v>37</v>
      </c>
      <c r="P243" s="1" t="e">
        <f>VLOOKUP(#REF!,$Q$1:$R$1324,2,FALSE)</f>
        <v>#REF!</v>
      </c>
      <c r="Q243" s="127" t="s">
        <v>316</v>
      </c>
      <c r="R243" s="127">
        <v>6613</v>
      </c>
    </row>
    <row r="244" spans="9:18" ht="15" x14ac:dyDescent="0.25">
      <c r="I244" s="127" t="s">
        <v>317</v>
      </c>
      <c r="J244" s="127" t="s">
        <v>569</v>
      </c>
      <c r="K244" s="127" t="s">
        <v>620</v>
      </c>
      <c r="L244" s="1">
        <v>5671</v>
      </c>
      <c r="N244" s="3">
        <f t="shared" si="9"/>
        <v>39</v>
      </c>
      <c r="P244" s="1" t="e">
        <f>VLOOKUP(#REF!,$Q$1:$R$1324,2,FALSE)</f>
        <v>#REF!</v>
      </c>
      <c r="Q244" s="127" t="s">
        <v>317</v>
      </c>
      <c r="R244" s="127">
        <v>5671</v>
      </c>
    </row>
    <row r="245" spans="9:18" ht="15" x14ac:dyDescent="0.25">
      <c r="I245" s="127" t="s">
        <v>242</v>
      </c>
      <c r="J245" s="168" t="s">
        <v>664</v>
      </c>
      <c r="K245" s="127" t="s">
        <v>621</v>
      </c>
      <c r="L245" s="1">
        <v>3233</v>
      </c>
      <c r="N245" s="3">
        <f t="shared" si="9"/>
        <v>29</v>
      </c>
      <c r="P245" s="1" t="e">
        <f>VLOOKUP(#REF!,$Q$1:$R$1324,2,FALSE)</f>
        <v>#REF!</v>
      </c>
      <c r="Q245" s="127" t="s">
        <v>242</v>
      </c>
      <c r="R245" s="127">
        <v>3233</v>
      </c>
    </row>
    <row r="246" spans="9:18" ht="15" x14ac:dyDescent="0.25">
      <c r="I246" s="127" t="s">
        <v>318</v>
      </c>
      <c r="J246" s="127" t="s">
        <v>570</v>
      </c>
      <c r="K246" s="127" t="s">
        <v>620</v>
      </c>
      <c r="L246" s="1">
        <v>6110</v>
      </c>
      <c r="N246" s="3">
        <f t="shared" si="9"/>
        <v>19</v>
      </c>
      <c r="P246" s="1" t="e">
        <f>VLOOKUP(#REF!,$Q$1:$R$1324,2,FALSE)</f>
        <v>#REF!</v>
      </c>
      <c r="Q246" s="127" t="s">
        <v>318</v>
      </c>
      <c r="R246" s="127">
        <v>6110</v>
      </c>
    </row>
    <row r="247" spans="9:18" ht="15" x14ac:dyDescent="0.25">
      <c r="I247" s="127" t="s">
        <v>319</v>
      </c>
      <c r="J247" s="127" t="s">
        <v>571</v>
      </c>
      <c r="K247" s="127" t="s">
        <v>620</v>
      </c>
      <c r="L247" s="1">
        <v>5239</v>
      </c>
      <c r="N247" s="3">
        <f t="shared" si="9"/>
        <v>34</v>
      </c>
      <c r="P247" s="1" t="e">
        <f>VLOOKUP(#REF!,$Q$1:$R$1324,2,FALSE)</f>
        <v>#REF!</v>
      </c>
      <c r="Q247" s="127" t="s">
        <v>319</v>
      </c>
      <c r="R247" s="127">
        <v>5239</v>
      </c>
    </row>
    <row r="248" spans="9:18" ht="15" x14ac:dyDescent="0.25">
      <c r="I248" s="127" t="s">
        <v>320</v>
      </c>
      <c r="J248" s="127" t="s">
        <v>572</v>
      </c>
      <c r="K248" s="127" t="s">
        <v>620</v>
      </c>
      <c r="L248" s="1">
        <v>13937</v>
      </c>
      <c r="N248" s="3">
        <f t="shared" si="9"/>
        <v>20</v>
      </c>
      <c r="P248" s="1" t="e">
        <f>VLOOKUP(#REF!,$Q$1:$R$1324,2,FALSE)</f>
        <v>#REF!</v>
      </c>
      <c r="Q248" s="127" t="s">
        <v>320</v>
      </c>
      <c r="R248" s="127">
        <v>13937</v>
      </c>
    </row>
    <row r="249" spans="9:18" ht="15" x14ac:dyDescent="0.25">
      <c r="I249" s="127" t="s">
        <v>243</v>
      </c>
      <c r="J249" s="168" t="s">
        <v>665</v>
      </c>
      <c r="K249" s="127" t="s">
        <v>621</v>
      </c>
      <c r="L249" s="1">
        <v>5261</v>
      </c>
      <c r="N249" s="3">
        <f t="shared" si="9"/>
        <v>20</v>
      </c>
      <c r="P249" s="1" t="e">
        <f>VLOOKUP(#REF!,$Q$1:$R$1324,2,FALSE)</f>
        <v>#REF!</v>
      </c>
      <c r="Q249" s="127" t="s">
        <v>243</v>
      </c>
      <c r="R249" s="127">
        <v>5261</v>
      </c>
    </row>
    <row r="250" spans="9:18" ht="15" x14ac:dyDescent="0.25">
      <c r="I250" s="127" t="s">
        <v>321</v>
      </c>
      <c r="J250" s="127" t="s">
        <v>573</v>
      </c>
      <c r="K250" s="127" t="s">
        <v>620</v>
      </c>
      <c r="L250" s="1">
        <v>5091</v>
      </c>
      <c r="N250" s="3">
        <f t="shared" si="9"/>
        <v>33</v>
      </c>
      <c r="P250" s="1" t="e">
        <f>VLOOKUP(#REF!,$Q$1:$R$1324,2,FALSE)</f>
        <v>#REF!</v>
      </c>
      <c r="Q250" s="127" t="s">
        <v>321</v>
      </c>
      <c r="R250" s="127">
        <v>5091</v>
      </c>
    </row>
    <row r="251" spans="9:18" ht="15" x14ac:dyDescent="0.25">
      <c r="I251" s="127" t="s">
        <v>244</v>
      </c>
      <c r="J251" s="168" t="s">
        <v>666</v>
      </c>
      <c r="K251" s="127" t="s">
        <v>621</v>
      </c>
      <c r="L251" s="1">
        <v>7327</v>
      </c>
      <c r="N251" s="3">
        <f t="shared" si="9"/>
        <v>30</v>
      </c>
      <c r="P251" s="1" t="e">
        <f>VLOOKUP(#REF!,$Q$1:$R$1324,2,FALSE)</f>
        <v>#REF!</v>
      </c>
      <c r="Q251" s="127" t="s">
        <v>244</v>
      </c>
      <c r="R251" s="127">
        <v>7327</v>
      </c>
    </row>
    <row r="252" spans="9:18" ht="15" x14ac:dyDescent="0.25">
      <c r="I252" s="127" t="s">
        <v>245</v>
      </c>
      <c r="J252" s="168" t="s">
        <v>667</v>
      </c>
      <c r="K252" s="127" t="s">
        <v>621</v>
      </c>
      <c r="L252" s="1">
        <v>4674</v>
      </c>
      <c r="N252" s="3">
        <f t="shared" si="9"/>
        <v>28</v>
      </c>
      <c r="P252" s="1" t="e">
        <f>VLOOKUP(#REF!,$Q$1:$R$1324,2,FALSE)</f>
        <v>#REF!</v>
      </c>
      <c r="Q252" s="127" t="s">
        <v>245</v>
      </c>
      <c r="R252" s="127">
        <v>4674</v>
      </c>
    </row>
    <row r="253" spans="9:18" ht="15" x14ac:dyDescent="0.25">
      <c r="I253" s="127" t="s">
        <v>322</v>
      </c>
      <c r="J253" s="127" t="s">
        <v>574</v>
      </c>
      <c r="K253" s="127" t="s">
        <v>620</v>
      </c>
      <c r="L253" s="1">
        <v>10696</v>
      </c>
      <c r="N253" s="3">
        <f t="shared" si="9"/>
        <v>36</v>
      </c>
      <c r="P253" s="1" t="e">
        <f>VLOOKUP(#REF!,$Q$1:$R$1324,2,FALSE)</f>
        <v>#REF!</v>
      </c>
      <c r="Q253" s="127" t="s">
        <v>322</v>
      </c>
      <c r="R253" s="127">
        <v>10696</v>
      </c>
    </row>
    <row r="254" spans="9:18" ht="15" x14ac:dyDescent="0.25">
      <c r="I254" s="127" t="s">
        <v>323</v>
      </c>
      <c r="J254" s="127" t="s">
        <v>575</v>
      </c>
      <c r="K254" s="127" t="s">
        <v>620</v>
      </c>
      <c r="L254" s="1">
        <v>8031</v>
      </c>
      <c r="N254" s="3">
        <f t="shared" si="9"/>
        <v>28</v>
      </c>
      <c r="P254" s="1" t="e">
        <f>VLOOKUP(#REF!,$Q$1:$R$1324,2,FALSE)</f>
        <v>#REF!</v>
      </c>
      <c r="Q254" s="127" t="s">
        <v>323</v>
      </c>
      <c r="R254" s="127">
        <v>8031</v>
      </c>
    </row>
    <row r="255" spans="9:18" ht="15" x14ac:dyDescent="0.25">
      <c r="I255" s="127" t="s">
        <v>246</v>
      </c>
      <c r="J255" s="168" t="s">
        <v>668</v>
      </c>
      <c r="K255" s="127" t="s">
        <v>621</v>
      </c>
      <c r="L255" s="1">
        <v>6442</v>
      </c>
      <c r="N255" s="3">
        <f t="shared" si="9"/>
        <v>17</v>
      </c>
      <c r="P255" s="1" t="e">
        <f>VLOOKUP(#REF!,$Q$1:$R$1324,2,FALSE)</f>
        <v>#REF!</v>
      </c>
      <c r="Q255" s="127" t="s">
        <v>246</v>
      </c>
      <c r="R255" s="127">
        <v>6442</v>
      </c>
    </row>
    <row r="256" spans="9:18" ht="15" x14ac:dyDescent="0.25">
      <c r="I256" s="127" t="s">
        <v>247</v>
      </c>
      <c r="J256" s="168" t="s">
        <v>669</v>
      </c>
      <c r="K256" s="127" t="s">
        <v>621</v>
      </c>
      <c r="L256" s="1">
        <v>8216</v>
      </c>
      <c r="N256" s="3">
        <f t="shared" si="9"/>
        <v>17</v>
      </c>
      <c r="P256" s="1" t="e">
        <f>VLOOKUP(#REF!,$Q$1:$R$1324,2,FALSE)</f>
        <v>#REF!</v>
      </c>
      <c r="Q256" s="127" t="s">
        <v>247</v>
      </c>
      <c r="R256" s="127">
        <v>8216</v>
      </c>
    </row>
    <row r="257" spans="9:18" ht="15" x14ac:dyDescent="0.25">
      <c r="I257" s="127" t="s">
        <v>248</v>
      </c>
      <c r="J257" s="127" t="s">
        <v>507</v>
      </c>
      <c r="K257" s="127" t="s">
        <v>621</v>
      </c>
      <c r="L257" s="1">
        <v>4660</v>
      </c>
      <c r="N257" s="3">
        <f t="shared" si="9"/>
        <v>19</v>
      </c>
      <c r="P257" s="1" t="e">
        <f>VLOOKUP(#REF!,$Q$1:$R$1324,2,FALSE)</f>
        <v>#REF!</v>
      </c>
      <c r="Q257" s="127" t="s">
        <v>248</v>
      </c>
      <c r="R257" s="127">
        <v>4660</v>
      </c>
    </row>
    <row r="258" spans="9:18" ht="15" x14ac:dyDescent="0.25">
      <c r="I258" s="127" t="s">
        <v>324</v>
      </c>
      <c r="J258" s="127" t="s">
        <v>576</v>
      </c>
      <c r="K258" s="127" t="s">
        <v>620</v>
      </c>
      <c r="L258" s="1">
        <v>8295</v>
      </c>
      <c r="N258" s="3">
        <f t="shared" si="9"/>
        <v>38</v>
      </c>
      <c r="P258" s="1" t="e">
        <f>VLOOKUP(#REF!,$Q$1:$R$1324,2,FALSE)</f>
        <v>#REF!</v>
      </c>
      <c r="Q258" s="127" t="s">
        <v>324</v>
      </c>
      <c r="R258" s="127">
        <v>8295</v>
      </c>
    </row>
    <row r="259" spans="9:18" ht="15" x14ac:dyDescent="0.25">
      <c r="I259" s="127" t="s">
        <v>325</v>
      </c>
      <c r="J259" s="127" t="s">
        <v>577</v>
      </c>
      <c r="K259" s="127" t="s">
        <v>620</v>
      </c>
      <c r="L259" s="1">
        <v>14099</v>
      </c>
      <c r="N259" s="3">
        <f t="shared" si="9"/>
        <v>23</v>
      </c>
      <c r="P259" s="1" t="e">
        <f>VLOOKUP(#REF!,$Q$1:$R$1324,2,FALSE)</f>
        <v>#REF!</v>
      </c>
      <c r="Q259" s="127" t="s">
        <v>325</v>
      </c>
      <c r="R259" s="127">
        <v>14099</v>
      </c>
    </row>
    <row r="260" spans="9:18" ht="15" x14ac:dyDescent="0.25">
      <c r="I260" s="127" t="s">
        <v>326</v>
      </c>
      <c r="J260" s="127" t="s">
        <v>578</v>
      </c>
      <c r="K260" s="127" t="s">
        <v>620</v>
      </c>
      <c r="L260" s="1">
        <v>5740</v>
      </c>
      <c r="N260" s="3">
        <f t="shared" si="9"/>
        <v>50</v>
      </c>
      <c r="P260" s="1" t="e">
        <f>VLOOKUP(#REF!,$Q$1:$R$1324,2,FALSE)</f>
        <v>#REF!</v>
      </c>
      <c r="Q260" s="127" t="s">
        <v>326</v>
      </c>
      <c r="R260" s="127">
        <v>5740</v>
      </c>
    </row>
    <row r="261" spans="9:18" ht="15" x14ac:dyDescent="0.25">
      <c r="I261" s="127" t="s">
        <v>327</v>
      </c>
      <c r="J261" s="127" t="s">
        <v>579</v>
      </c>
      <c r="K261" s="127" t="s">
        <v>620</v>
      </c>
      <c r="L261" s="1">
        <v>4037</v>
      </c>
      <c r="N261" s="3">
        <f t="shared" si="9"/>
        <v>32</v>
      </c>
      <c r="P261" s="1" t="e">
        <f>VLOOKUP(#REF!,$Q$1:$R$1324,2,FALSE)</f>
        <v>#REF!</v>
      </c>
      <c r="Q261" s="127" t="s">
        <v>327</v>
      </c>
      <c r="R261" s="127">
        <v>4037</v>
      </c>
    </row>
    <row r="262" spans="9:18" ht="15" x14ac:dyDescent="0.25">
      <c r="I262" s="127" t="s">
        <v>249</v>
      </c>
      <c r="J262" s="127" t="s">
        <v>599</v>
      </c>
      <c r="K262" s="127" t="s">
        <v>621</v>
      </c>
      <c r="L262" s="1">
        <v>10402</v>
      </c>
      <c r="N262" s="3">
        <f t="shared" si="9"/>
        <v>23</v>
      </c>
      <c r="P262" s="1" t="e">
        <f>VLOOKUP(#REF!,$Q$1:$R$1324,2,FALSE)</f>
        <v>#REF!</v>
      </c>
      <c r="Q262" s="127" t="s">
        <v>249</v>
      </c>
      <c r="R262" s="127">
        <v>10402</v>
      </c>
    </row>
    <row r="263" spans="9:18" ht="15" x14ac:dyDescent="0.25">
      <c r="I263" s="127" t="s">
        <v>250</v>
      </c>
      <c r="J263" s="168" t="s">
        <v>670</v>
      </c>
      <c r="K263" s="127" t="s">
        <v>621</v>
      </c>
      <c r="L263" s="1">
        <v>10408</v>
      </c>
      <c r="N263" s="3">
        <f t="shared" si="9"/>
        <v>18</v>
      </c>
      <c r="P263" s="1" t="e">
        <f>VLOOKUP(#REF!,$Q$1:$R$1324,2,FALSE)</f>
        <v>#REF!</v>
      </c>
      <c r="Q263" s="127" t="s">
        <v>250</v>
      </c>
      <c r="R263" s="127">
        <v>10408</v>
      </c>
    </row>
    <row r="264" spans="9:18" ht="15" x14ac:dyDescent="0.25">
      <c r="I264" s="127" t="s">
        <v>328</v>
      </c>
      <c r="J264" s="127" t="s">
        <v>580</v>
      </c>
      <c r="K264" s="127" t="s">
        <v>620</v>
      </c>
      <c r="L264" s="1">
        <v>4781</v>
      </c>
      <c r="N264" s="3">
        <f t="shared" si="9"/>
        <v>43</v>
      </c>
      <c r="P264" s="1" t="e">
        <f>VLOOKUP(#REF!,$Q$1:$R$1324,2,FALSE)</f>
        <v>#REF!</v>
      </c>
      <c r="Q264" s="127" t="s">
        <v>328</v>
      </c>
      <c r="R264" s="127">
        <v>4781</v>
      </c>
    </row>
    <row r="265" spans="9:18" ht="15" x14ac:dyDescent="0.25">
      <c r="I265" s="127" t="s">
        <v>251</v>
      </c>
      <c r="J265" s="127" t="s">
        <v>508</v>
      </c>
      <c r="K265" s="127" t="s">
        <v>621</v>
      </c>
      <c r="L265" s="1">
        <v>4420</v>
      </c>
      <c r="N265" s="3">
        <f t="shared" si="9"/>
        <v>17</v>
      </c>
      <c r="P265" s="1" t="e">
        <f>VLOOKUP(#REF!,$Q$1:$R$1324,2,FALSE)</f>
        <v>#REF!</v>
      </c>
      <c r="Q265" s="127" t="s">
        <v>251</v>
      </c>
      <c r="R265" s="127">
        <v>4420</v>
      </c>
    </row>
    <row r="266" spans="9:18" ht="15" x14ac:dyDescent="0.25">
      <c r="I266" s="127" t="s">
        <v>329</v>
      </c>
      <c r="J266" s="127" t="s">
        <v>581</v>
      </c>
      <c r="K266" s="127" t="s">
        <v>620</v>
      </c>
      <c r="L266" s="1">
        <v>3733</v>
      </c>
      <c r="N266" s="3">
        <f t="shared" si="9"/>
        <v>39</v>
      </c>
      <c r="P266" s="1" t="e">
        <f>VLOOKUP(#REF!,$Q$1:$R$1324,2,FALSE)</f>
        <v>#REF!</v>
      </c>
      <c r="Q266" s="127" t="s">
        <v>329</v>
      </c>
      <c r="R266" s="127">
        <v>3733</v>
      </c>
    </row>
    <row r="267" spans="9:18" ht="15" x14ac:dyDescent="0.25">
      <c r="I267" s="127" t="s">
        <v>330</v>
      </c>
      <c r="J267" s="127" t="s">
        <v>582</v>
      </c>
      <c r="K267" s="127" t="s">
        <v>620</v>
      </c>
      <c r="L267" s="1">
        <v>3240</v>
      </c>
      <c r="N267" s="3">
        <f t="shared" si="9"/>
        <v>37</v>
      </c>
      <c r="P267" s="1" t="e">
        <f>VLOOKUP(#REF!,$Q$1:$R$1324,2,FALSE)</f>
        <v>#REF!</v>
      </c>
      <c r="Q267" s="127" t="s">
        <v>330</v>
      </c>
      <c r="R267" s="127">
        <v>3240</v>
      </c>
    </row>
    <row r="268" spans="9:18" ht="15" x14ac:dyDescent="0.25">
      <c r="I268" s="127" t="s">
        <v>252</v>
      </c>
      <c r="J268" s="168" t="s">
        <v>671</v>
      </c>
      <c r="K268" s="127" t="s">
        <v>621</v>
      </c>
      <c r="L268" s="1">
        <v>4772</v>
      </c>
      <c r="N268" s="3">
        <f t="shared" si="9"/>
        <v>19</v>
      </c>
      <c r="P268" s="1" t="e">
        <f>VLOOKUP(#REF!,$Q$1:$R$1324,2,FALSE)</f>
        <v>#REF!</v>
      </c>
      <c r="Q268" s="127" t="s">
        <v>252</v>
      </c>
      <c r="R268" s="127">
        <v>4772</v>
      </c>
    </row>
    <row r="269" spans="9:18" ht="15" x14ac:dyDescent="0.25">
      <c r="I269" s="127" t="s">
        <v>253</v>
      </c>
      <c r="J269" s="127" t="s">
        <v>509</v>
      </c>
      <c r="K269" s="127" t="s">
        <v>621</v>
      </c>
      <c r="L269" s="1">
        <v>3661</v>
      </c>
      <c r="N269" s="3">
        <f t="shared" si="9"/>
        <v>21</v>
      </c>
      <c r="P269" s="1" t="e">
        <f>VLOOKUP(#REF!,$Q$1:$R$1324,2,FALSE)</f>
        <v>#REF!</v>
      </c>
      <c r="Q269" s="127" t="s">
        <v>253</v>
      </c>
      <c r="R269" s="127">
        <v>3661</v>
      </c>
    </row>
    <row r="270" spans="9:18" ht="15" x14ac:dyDescent="0.25">
      <c r="I270" s="127" t="s">
        <v>331</v>
      </c>
      <c r="J270" s="127" t="s">
        <v>583</v>
      </c>
      <c r="K270" s="127" t="s">
        <v>620</v>
      </c>
      <c r="L270" s="1">
        <v>2999</v>
      </c>
      <c r="N270" s="3">
        <f t="shared" si="9"/>
        <v>45</v>
      </c>
      <c r="P270" s="1" t="e">
        <f>VLOOKUP(#REF!,$Q$1:$R$1324,2,FALSE)</f>
        <v>#REF!</v>
      </c>
      <c r="Q270" s="127" t="s">
        <v>331</v>
      </c>
      <c r="R270" s="127">
        <v>2999</v>
      </c>
    </row>
    <row r="271" spans="9:18" ht="15" x14ac:dyDescent="0.25">
      <c r="I271" s="127" t="s">
        <v>254</v>
      </c>
      <c r="J271" s="168" t="s">
        <v>672</v>
      </c>
      <c r="K271" s="127" t="s">
        <v>621</v>
      </c>
      <c r="L271" s="1">
        <v>6606</v>
      </c>
      <c r="N271" s="3">
        <f t="shared" si="9"/>
        <v>30</v>
      </c>
      <c r="P271" s="1" t="e">
        <f>VLOOKUP(#REF!,$Q$1:$R$1324,2,FALSE)</f>
        <v>#REF!</v>
      </c>
      <c r="Q271" s="127" t="s">
        <v>254</v>
      </c>
      <c r="R271" s="127">
        <v>6606</v>
      </c>
    </row>
    <row r="272" spans="9:18" ht="15" x14ac:dyDescent="0.25">
      <c r="I272" s="127" t="s">
        <v>332</v>
      </c>
      <c r="J272" s="127" t="s">
        <v>584</v>
      </c>
      <c r="K272" s="127" t="s">
        <v>620</v>
      </c>
      <c r="L272" s="1">
        <v>2695</v>
      </c>
      <c r="N272" s="3">
        <f t="shared" si="9"/>
        <v>38</v>
      </c>
      <c r="P272" s="1" t="e">
        <f>VLOOKUP(#REF!,$Q$1:$R$1324,2,FALSE)</f>
        <v>#REF!</v>
      </c>
      <c r="Q272" s="127" t="s">
        <v>332</v>
      </c>
      <c r="R272" s="127">
        <v>2695</v>
      </c>
    </row>
    <row r="273" spans="9:18" ht="15" x14ac:dyDescent="0.25">
      <c r="I273" s="127" t="s">
        <v>333</v>
      </c>
      <c r="J273" s="127" t="s">
        <v>585</v>
      </c>
      <c r="K273" s="127" t="s">
        <v>620</v>
      </c>
      <c r="L273" s="1">
        <v>3106</v>
      </c>
      <c r="N273" s="3">
        <f t="shared" si="9"/>
        <v>41</v>
      </c>
      <c r="P273" s="1" t="e">
        <f>VLOOKUP(#REF!,$Q$1:$R$1324,2,FALSE)</f>
        <v>#REF!</v>
      </c>
      <c r="Q273" s="127" t="s">
        <v>333</v>
      </c>
      <c r="R273" s="127">
        <v>3106</v>
      </c>
    </row>
    <row r="274" spans="9:18" ht="15" x14ac:dyDescent="0.25">
      <c r="I274" s="127" t="s">
        <v>255</v>
      </c>
      <c r="J274" s="127" t="s">
        <v>510</v>
      </c>
      <c r="K274" s="127" t="s">
        <v>621</v>
      </c>
      <c r="L274" s="1">
        <v>3756</v>
      </c>
      <c r="N274" s="3">
        <f t="shared" si="9"/>
        <v>26</v>
      </c>
      <c r="P274" s="1" t="e">
        <f>VLOOKUP(#REF!,$Q$1:$R$1324,2,FALSE)</f>
        <v>#REF!</v>
      </c>
      <c r="Q274" s="127" t="s">
        <v>255</v>
      </c>
      <c r="R274" s="127">
        <v>3756</v>
      </c>
    </row>
    <row r="275" spans="9:18" ht="15" x14ac:dyDescent="0.25">
      <c r="I275" s="127" t="s">
        <v>256</v>
      </c>
      <c r="J275" s="168" t="s">
        <v>673</v>
      </c>
      <c r="K275" s="127" t="s">
        <v>621</v>
      </c>
      <c r="L275" s="1">
        <v>8639</v>
      </c>
      <c r="N275" s="3">
        <f t="shared" ref="N275:N281" si="10">LEN(J275)</f>
        <v>17</v>
      </c>
      <c r="P275" s="1" t="e">
        <f>VLOOKUP(#REF!,$Q$1:$R$1324,2,FALSE)</f>
        <v>#REF!</v>
      </c>
      <c r="Q275" s="127" t="s">
        <v>256</v>
      </c>
      <c r="R275" s="127">
        <v>8639</v>
      </c>
    </row>
    <row r="276" spans="9:18" ht="15" x14ac:dyDescent="0.25">
      <c r="I276" s="127" t="s">
        <v>334</v>
      </c>
      <c r="J276" s="127" t="s">
        <v>586</v>
      </c>
      <c r="K276" s="127" t="s">
        <v>620</v>
      </c>
      <c r="L276" s="1">
        <v>6</v>
      </c>
      <c r="N276" s="3">
        <f t="shared" si="10"/>
        <v>28</v>
      </c>
      <c r="P276" s="1" t="e">
        <f>VLOOKUP(#REF!,$Q$1:$R$1324,2,FALSE)</f>
        <v>#REF!</v>
      </c>
      <c r="Q276" s="127" t="s">
        <v>334</v>
      </c>
      <c r="R276" s="127">
        <v>6</v>
      </c>
    </row>
    <row r="277" spans="9:18" ht="15" x14ac:dyDescent="0.25">
      <c r="I277" s="127" t="s">
        <v>257</v>
      </c>
      <c r="J277" s="168" t="s">
        <v>674</v>
      </c>
      <c r="K277" s="127" t="s">
        <v>621</v>
      </c>
      <c r="L277" s="1">
        <v>8764</v>
      </c>
      <c r="N277" s="3">
        <f t="shared" si="10"/>
        <v>13</v>
      </c>
      <c r="P277" s="1" t="e">
        <f>VLOOKUP(#REF!,$Q$1:$R$1324,2,FALSE)</f>
        <v>#REF!</v>
      </c>
      <c r="Q277" s="127" t="s">
        <v>257</v>
      </c>
      <c r="R277" s="127">
        <v>8764</v>
      </c>
    </row>
    <row r="278" spans="9:18" ht="15" x14ac:dyDescent="0.25">
      <c r="I278" s="127" t="s">
        <v>293</v>
      </c>
      <c r="J278" s="127" t="s">
        <v>545</v>
      </c>
      <c r="K278" s="127" t="s">
        <v>619</v>
      </c>
      <c r="L278" s="1">
        <v>4895</v>
      </c>
      <c r="N278" s="3">
        <f t="shared" si="10"/>
        <v>19</v>
      </c>
      <c r="P278" s="1" t="e">
        <f>VLOOKUP(#REF!,$Q$1:$R$1324,2,FALSE)</f>
        <v>#REF!</v>
      </c>
      <c r="Q278" s="127" t="s">
        <v>293</v>
      </c>
      <c r="R278" s="127">
        <v>4895</v>
      </c>
    </row>
    <row r="279" spans="9:18" ht="15" x14ac:dyDescent="0.25">
      <c r="I279" s="127" t="s">
        <v>163</v>
      </c>
      <c r="J279" s="127" t="s">
        <v>449</v>
      </c>
      <c r="K279" s="127" t="s">
        <v>616</v>
      </c>
      <c r="L279" s="1">
        <v>4798</v>
      </c>
      <c r="N279" s="3">
        <f t="shared" si="10"/>
        <v>18</v>
      </c>
      <c r="P279" s="1" t="e">
        <f>VLOOKUP(#REF!,$Q$1:$R$1324,2,FALSE)</f>
        <v>#REF!</v>
      </c>
      <c r="Q279" s="127" t="s">
        <v>163</v>
      </c>
      <c r="R279" s="127">
        <v>4798</v>
      </c>
    </row>
    <row r="280" spans="9:18" ht="15" x14ac:dyDescent="0.25">
      <c r="I280" s="127" t="s">
        <v>120</v>
      </c>
      <c r="J280" s="127" t="s">
        <v>429</v>
      </c>
      <c r="K280" s="127" t="s">
        <v>617</v>
      </c>
      <c r="L280" s="1">
        <v>6233</v>
      </c>
      <c r="N280" s="3">
        <f t="shared" si="10"/>
        <v>18</v>
      </c>
      <c r="P280" s="1" t="e">
        <f>VLOOKUP(#REF!,$Q$1:$R$1324,2,FALSE)</f>
        <v>#REF!</v>
      </c>
      <c r="Q280" s="127" t="s">
        <v>120</v>
      </c>
      <c r="R280" s="127">
        <v>6233</v>
      </c>
    </row>
    <row r="281" spans="9:18" ht="15" x14ac:dyDescent="0.25">
      <c r="I281" s="127" t="s">
        <v>258</v>
      </c>
      <c r="J281" s="168" t="s">
        <v>675</v>
      </c>
      <c r="K281" s="127" t="s">
        <v>621</v>
      </c>
      <c r="L281" s="1">
        <v>6445</v>
      </c>
      <c r="N281" s="3">
        <f t="shared" si="10"/>
        <v>24</v>
      </c>
      <c r="P281" s="1" t="e">
        <f>VLOOKUP(#REF!,$Q$1:$R$1324,2,FALSE)</f>
        <v>#REF!</v>
      </c>
      <c r="Q281" s="127" t="s">
        <v>258</v>
      </c>
      <c r="R281" s="127">
        <v>6445</v>
      </c>
    </row>
    <row r="282" spans="9:18" ht="15" x14ac:dyDescent="0.25">
      <c r="I282" s="127" t="s">
        <v>75</v>
      </c>
      <c r="J282" s="127" t="s">
        <v>385</v>
      </c>
      <c r="K282" s="127" t="s">
        <v>615</v>
      </c>
      <c r="L282" s="1">
        <v>2190</v>
      </c>
      <c r="N282" s="3">
        <f t="shared" ref="N282:N295" si="11">LEN(J282)</f>
        <v>22</v>
      </c>
      <c r="P282" s="1" t="e">
        <f>VLOOKUP(#REF!,$Q$1:$R$1324,2,FALSE)</f>
        <v>#REF!</v>
      </c>
      <c r="Q282" s="127" t="s">
        <v>75</v>
      </c>
      <c r="R282" s="127">
        <v>2190</v>
      </c>
    </row>
    <row r="283" spans="9:18" ht="15" x14ac:dyDescent="0.25">
      <c r="I283" s="127" t="s">
        <v>335</v>
      </c>
      <c r="J283" s="127" t="s">
        <v>587</v>
      </c>
      <c r="K283" s="127" t="s">
        <v>620</v>
      </c>
      <c r="L283" s="1">
        <v>8716</v>
      </c>
      <c r="N283" s="3">
        <f t="shared" si="11"/>
        <v>26</v>
      </c>
      <c r="P283" s="1" t="e">
        <f>VLOOKUP(#REF!,$Q$1:$R$1324,2,FALSE)</f>
        <v>#REF!</v>
      </c>
      <c r="Q283" s="127" t="s">
        <v>335</v>
      </c>
      <c r="R283" s="127">
        <v>8716</v>
      </c>
    </row>
    <row r="284" spans="9:18" ht="15" x14ac:dyDescent="0.25">
      <c r="I284" s="127" t="s">
        <v>76</v>
      </c>
      <c r="J284" s="168" t="s">
        <v>695</v>
      </c>
      <c r="K284" s="127" t="s">
        <v>615</v>
      </c>
      <c r="L284" s="1">
        <v>6629</v>
      </c>
      <c r="N284" s="3">
        <f t="shared" si="11"/>
        <v>29</v>
      </c>
      <c r="P284" s="1" t="e">
        <f>VLOOKUP(#REF!,$Q$1:$R$1324,2,FALSE)</f>
        <v>#REF!</v>
      </c>
      <c r="Q284" s="127" t="s">
        <v>76</v>
      </c>
      <c r="R284" s="127">
        <v>6629</v>
      </c>
    </row>
    <row r="285" spans="9:18" ht="15" x14ac:dyDescent="0.25">
      <c r="I285" s="127" t="s">
        <v>77</v>
      </c>
      <c r="J285" s="168" t="s">
        <v>696</v>
      </c>
      <c r="K285" s="127" t="s">
        <v>615</v>
      </c>
      <c r="L285" s="1">
        <v>3065</v>
      </c>
      <c r="N285" s="3">
        <f t="shared" si="11"/>
        <v>17</v>
      </c>
      <c r="P285" s="1" t="e">
        <f>VLOOKUP(#REF!,$Q$1:$R$1324,2,FALSE)</f>
        <v>#REF!</v>
      </c>
      <c r="Q285" s="127" t="s">
        <v>77</v>
      </c>
      <c r="R285" s="127">
        <v>3065</v>
      </c>
    </row>
    <row r="286" spans="9:18" ht="15" x14ac:dyDescent="0.25">
      <c r="I286" s="127" t="s">
        <v>336</v>
      </c>
      <c r="J286" s="168" t="s">
        <v>699</v>
      </c>
      <c r="K286" s="127" t="s">
        <v>620</v>
      </c>
      <c r="L286" s="1">
        <v>6448</v>
      </c>
      <c r="N286" s="3">
        <f t="shared" si="11"/>
        <v>22</v>
      </c>
      <c r="P286" s="1" t="e">
        <f>VLOOKUP(#REF!,$Q$1:$R$1324,2,FALSE)</f>
        <v>#REF!</v>
      </c>
      <c r="Q286" s="127" t="s">
        <v>336</v>
      </c>
      <c r="R286" s="127">
        <v>6448</v>
      </c>
    </row>
    <row r="287" spans="9:18" ht="15" x14ac:dyDescent="0.25">
      <c r="I287" s="127" t="s">
        <v>78</v>
      </c>
      <c r="J287" s="168" t="s">
        <v>697</v>
      </c>
      <c r="K287" s="127" t="s">
        <v>615</v>
      </c>
      <c r="L287" s="1">
        <v>9083</v>
      </c>
      <c r="N287" s="3">
        <f t="shared" si="11"/>
        <v>30</v>
      </c>
      <c r="P287" s="1" t="e">
        <f>VLOOKUP(#REF!,$Q$1:$R$1324,2,FALSE)</f>
        <v>#REF!</v>
      </c>
      <c r="Q287" s="127" t="s">
        <v>78</v>
      </c>
      <c r="R287" s="127">
        <v>9083</v>
      </c>
    </row>
    <row r="288" spans="9:18" ht="15" x14ac:dyDescent="0.25">
      <c r="I288" s="127" t="s">
        <v>79</v>
      </c>
      <c r="J288" s="127" t="s">
        <v>386</v>
      </c>
      <c r="K288" s="127" t="s">
        <v>615</v>
      </c>
      <c r="L288" s="1">
        <v>11155</v>
      </c>
      <c r="N288" s="3">
        <f t="shared" si="11"/>
        <v>28</v>
      </c>
      <c r="P288" s="1" t="e">
        <f>VLOOKUP(#REF!,$Q$1:$R$1324,2,FALSE)</f>
        <v>#REF!</v>
      </c>
      <c r="Q288" s="127" t="s">
        <v>79</v>
      </c>
      <c r="R288" s="127">
        <v>11155</v>
      </c>
    </row>
    <row r="289" spans="9:18" ht="15" x14ac:dyDescent="0.25">
      <c r="I289" s="127" t="s">
        <v>337</v>
      </c>
      <c r="J289" s="127" t="s">
        <v>588</v>
      </c>
      <c r="K289" s="127" t="s">
        <v>620</v>
      </c>
      <c r="L289" s="1">
        <v>8087</v>
      </c>
      <c r="N289" s="3">
        <f t="shared" si="11"/>
        <v>23</v>
      </c>
      <c r="P289" s="1" t="e">
        <f>VLOOKUP(#REF!,$Q$1:$R$1324,2,FALSE)</f>
        <v>#REF!</v>
      </c>
      <c r="Q289" s="127" t="s">
        <v>337</v>
      </c>
      <c r="R289" s="127">
        <v>8087</v>
      </c>
    </row>
    <row r="290" spans="9:18" ht="15" x14ac:dyDescent="0.25">
      <c r="I290" s="127" t="s">
        <v>216</v>
      </c>
      <c r="J290" s="127" t="s">
        <v>500</v>
      </c>
      <c r="K290" s="127" t="s">
        <v>618</v>
      </c>
      <c r="L290" s="1">
        <v>11939</v>
      </c>
      <c r="N290" s="3">
        <f t="shared" si="11"/>
        <v>24</v>
      </c>
      <c r="P290" s="1" t="e">
        <f>VLOOKUP(#REF!,$Q$1:$R$1324,2,FALSE)</f>
        <v>#REF!</v>
      </c>
      <c r="Q290" s="127" t="s">
        <v>216</v>
      </c>
      <c r="R290" s="127">
        <v>11939</v>
      </c>
    </row>
    <row r="291" spans="9:18" ht="15" x14ac:dyDescent="0.25">
      <c r="I291" s="127" t="s">
        <v>164</v>
      </c>
      <c r="J291" s="127" t="s">
        <v>450</v>
      </c>
      <c r="K291" s="127" t="s">
        <v>616</v>
      </c>
      <c r="L291" s="1">
        <v>8182</v>
      </c>
      <c r="N291" s="3">
        <f t="shared" si="11"/>
        <v>18</v>
      </c>
      <c r="P291" s="1" t="e">
        <f>VLOOKUP(#REF!,$Q$1:$R$1324,2,FALSE)</f>
        <v>#REF!</v>
      </c>
      <c r="Q291" s="127" t="s">
        <v>164</v>
      </c>
      <c r="R291" s="127">
        <v>8182</v>
      </c>
    </row>
    <row r="292" spans="9:18" ht="15" x14ac:dyDescent="0.25">
      <c r="I292" s="127" t="s">
        <v>259</v>
      </c>
      <c r="J292" s="127" t="s">
        <v>511</v>
      </c>
      <c r="K292" s="127" t="s">
        <v>621</v>
      </c>
      <c r="L292" s="1">
        <v>16706</v>
      </c>
      <c r="N292" s="3">
        <f t="shared" si="11"/>
        <v>20</v>
      </c>
      <c r="P292" s="1" t="e">
        <f>VLOOKUP(#REF!,$Q$1:$R$1324,2,FALSE)</f>
        <v>#REF!</v>
      </c>
      <c r="Q292" s="127" t="s">
        <v>259</v>
      </c>
      <c r="R292" s="127">
        <v>16706</v>
      </c>
    </row>
    <row r="293" spans="9:18" ht="15" x14ac:dyDescent="0.25">
      <c r="I293" s="127" t="s">
        <v>294</v>
      </c>
      <c r="J293" s="127" t="s">
        <v>546</v>
      </c>
      <c r="K293" s="127" t="s">
        <v>619</v>
      </c>
      <c r="L293" s="1">
        <v>13560</v>
      </c>
      <c r="N293" s="3">
        <f t="shared" si="11"/>
        <v>24</v>
      </c>
      <c r="P293" s="1" t="e">
        <f>VLOOKUP(#REF!,$Q$1:$R$1324,2,FALSE)</f>
        <v>#REF!</v>
      </c>
      <c r="Q293" s="127" t="s">
        <v>294</v>
      </c>
      <c r="R293" s="127">
        <v>13560</v>
      </c>
    </row>
    <row r="294" spans="9:18" ht="15" x14ac:dyDescent="0.25">
      <c r="I294" s="127" t="s">
        <v>121</v>
      </c>
      <c r="J294" s="127" t="s">
        <v>430</v>
      </c>
      <c r="K294" s="127" t="s">
        <v>617</v>
      </c>
      <c r="L294" s="1">
        <v>14442</v>
      </c>
      <c r="N294" s="3">
        <f t="shared" si="11"/>
        <v>25</v>
      </c>
      <c r="P294" s="1" t="e">
        <f>VLOOKUP(#REF!,$Q$1:$R$1324,2,FALSE)</f>
        <v>#REF!</v>
      </c>
      <c r="Q294" s="127" t="s">
        <v>121</v>
      </c>
      <c r="R294" s="127">
        <v>14442</v>
      </c>
    </row>
    <row r="295" spans="9:18" ht="15" x14ac:dyDescent="0.25">
      <c r="I295" s="127" t="s">
        <v>217</v>
      </c>
      <c r="J295" s="127" t="s">
        <v>501</v>
      </c>
      <c r="K295" s="127" t="s">
        <v>618</v>
      </c>
      <c r="L295" s="1">
        <v>15306</v>
      </c>
      <c r="N295" s="3">
        <f t="shared" si="11"/>
        <v>28</v>
      </c>
      <c r="P295" s="1" t="e">
        <f>VLOOKUP(#REF!,$Q$1:$R$1324,2,FALSE)</f>
        <v>#REF!</v>
      </c>
      <c r="Q295" s="127" t="s">
        <v>217</v>
      </c>
      <c r="R295" s="127">
        <v>15306</v>
      </c>
    </row>
    <row r="296" spans="9:18" ht="15" x14ac:dyDescent="0.25">
      <c r="N296" s="1"/>
      <c r="Q296" s="127"/>
    </row>
    <row r="297" spans="9:18" ht="15" x14ac:dyDescent="0.25">
      <c r="N297" s="1"/>
      <c r="Q297" s="127"/>
      <c r="R297" s="127"/>
    </row>
    <row r="298" spans="9:18" ht="15" x14ac:dyDescent="0.25">
      <c r="Q298" s="127"/>
      <c r="R298" s="127"/>
    </row>
    <row r="299" spans="9:18" ht="15" x14ac:dyDescent="0.25">
      <c r="R299" s="127"/>
    </row>
    <row r="300" spans="9:18" ht="15" x14ac:dyDescent="0.25">
      <c r="I300" s="127"/>
      <c r="J300" s="127"/>
      <c r="K300" s="127"/>
      <c r="P300" s="1" t="e">
        <f>VLOOKUP(#REF!,$Q$1:$R$1324,2,FALSE)</f>
        <v>#REF!</v>
      </c>
      <c r="Q300" s="127"/>
      <c r="R300" s="127"/>
    </row>
    <row r="301" spans="9:18" ht="15" x14ac:dyDescent="0.25">
      <c r="N301" s="1"/>
      <c r="P301" s="1" t="e">
        <f>VLOOKUP(#REF!,$Q$1:$R$1324,2,FALSE)</f>
        <v>#REF!</v>
      </c>
      <c r="Q301" s="127"/>
      <c r="R301" s="127"/>
    </row>
    <row r="302" spans="9:18" x14ac:dyDescent="0.2">
      <c r="N302" s="1"/>
      <c r="P302" s="1" t="e">
        <f>VLOOKUP(#REF!,$Q$1:$R$1324,2,FALSE)</f>
        <v>#REF!</v>
      </c>
    </row>
    <row r="303" spans="9:18" ht="15" x14ac:dyDescent="0.25">
      <c r="N303" s="1"/>
      <c r="P303" s="1" t="e">
        <f>VLOOKUP(#REF!,$Q$1:$R$1324,2,FALSE)</f>
        <v>#REF!</v>
      </c>
      <c r="Q303" s="127"/>
      <c r="R303" s="127"/>
    </row>
    <row r="304" spans="9:18" ht="15" x14ac:dyDescent="0.25">
      <c r="N304" s="1"/>
      <c r="P304" s="1" t="e">
        <f>VLOOKUP(#REF!,$Q$1:$R$1324,2,FALSE)</f>
        <v>#REF!</v>
      </c>
      <c r="Q304" s="127"/>
      <c r="R304" s="127"/>
    </row>
    <row r="305" spans="9:18" ht="15" x14ac:dyDescent="0.25">
      <c r="N305" s="1"/>
      <c r="P305" s="1" t="e">
        <f>VLOOKUP(#REF!,$Q$1:$R$1324,2,FALSE)</f>
        <v>#REF!</v>
      </c>
      <c r="Q305" s="127"/>
      <c r="R305" s="127"/>
    </row>
    <row r="306" spans="9:18" ht="15" x14ac:dyDescent="0.25">
      <c r="N306" s="1"/>
      <c r="P306" s="1" t="e">
        <f>VLOOKUP(#REF!,$Q$1:$R$1324,2,FALSE)</f>
        <v>#REF!</v>
      </c>
      <c r="Q306" s="127"/>
      <c r="R306" s="127"/>
    </row>
    <row r="307" spans="9:18" ht="15" x14ac:dyDescent="0.25">
      <c r="N307" s="1"/>
      <c r="P307" s="1" t="e">
        <f>VLOOKUP(#REF!,$Q$1:$R$1324,2,FALSE)</f>
        <v>#REF!</v>
      </c>
      <c r="Q307" s="127"/>
      <c r="R307" s="127"/>
    </row>
    <row r="308" spans="9:18" ht="15" x14ac:dyDescent="0.25">
      <c r="N308" s="1"/>
      <c r="P308" s="1" t="e">
        <f>VLOOKUP(#REF!,$Q$1:$R$1324,2,FALSE)</f>
        <v>#REF!</v>
      </c>
      <c r="Q308" s="127"/>
      <c r="R308" s="127"/>
    </row>
    <row r="309" spans="9:18" ht="15" x14ac:dyDescent="0.25">
      <c r="N309" s="1"/>
      <c r="P309" s="1" t="e">
        <f>VLOOKUP(#REF!,$Q$1:$R$1324,2,FALSE)</f>
        <v>#REF!</v>
      </c>
      <c r="Q309" s="127"/>
      <c r="R309" s="127"/>
    </row>
    <row r="310" spans="9:18" ht="15" x14ac:dyDescent="0.25">
      <c r="N310" s="1"/>
      <c r="P310" s="1" t="e">
        <f>VLOOKUP(#REF!,$Q$1:$R$1324,2,FALSE)</f>
        <v>#REF!</v>
      </c>
      <c r="Q310" s="127"/>
      <c r="R310" s="127"/>
    </row>
    <row r="311" spans="9:18" ht="15" x14ac:dyDescent="0.25">
      <c r="N311" s="1"/>
      <c r="P311" s="1" t="e">
        <f>VLOOKUP(#REF!,$Q$1:$R$1324,2,FALSE)</f>
        <v>#REF!</v>
      </c>
      <c r="Q311" s="127"/>
      <c r="R311" s="127"/>
    </row>
    <row r="312" spans="9:18" ht="15" x14ac:dyDescent="0.25">
      <c r="N312" s="1"/>
      <c r="P312" s="1" t="e">
        <f>VLOOKUP(#REF!,$Q$1:$R$1324,2,FALSE)</f>
        <v>#REF!</v>
      </c>
      <c r="Q312" s="127"/>
      <c r="R312" s="127"/>
    </row>
    <row r="313" spans="9:18" ht="15" x14ac:dyDescent="0.25">
      <c r="N313" s="1"/>
      <c r="P313" s="1" t="e">
        <f>VLOOKUP(#REF!,$Q$1:$R$1324,2,FALSE)</f>
        <v>#REF!</v>
      </c>
      <c r="Q313" s="127"/>
      <c r="R313" s="127"/>
    </row>
    <row r="314" spans="9:18" ht="15" x14ac:dyDescent="0.25">
      <c r="N314" s="1"/>
      <c r="P314" s="1" t="e">
        <f>VLOOKUP(#REF!,$Q$1:$R$1324,2,FALSE)</f>
        <v>#REF!</v>
      </c>
      <c r="Q314" s="127"/>
      <c r="R314" s="127"/>
    </row>
    <row r="315" spans="9:18" ht="15" x14ac:dyDescent="0.25">
      <c r="N315" s="1"/>
      <c r="P315" s="1" t="e">
        <f>VLOOKUP(#REF!,$Q$1:$R$1324,2,FALSE)</f>
        <v>#REF!</v>
      </c>
      <c r="Q315" s="127"/>
      <c r="R315" s="127"/>
    </row>
    <row r="316" spans="9:18" ht="15" x14ac:dyDescent="0.25">
      <c r="N316" s="1"/>
      <c r="P316" s="1" t="e">
        <f>VLOOKUP(#REF!,$Q$1:$R$1324,2,FALSE)</f>
        <v>#REF!</v>
      </c>
      <c r="Q316" s="127"/>
      <c r="R316" s="127"/>
    </row>
    <row r="317" spans="9:18" ht="15" x14ac:dyDescent="0.25">
      <c r="N317" s="1"/>
      <c r="P317" s="1" t="e">
        <f>VLOOKUP(#REF!,$Q$1:$R$1324,2,FALSE)</f>
        <v>#REF!</v>
      </c>
      <c r="Q317" s="127"/>
      <c r="R317" s="127"/>
    </row>
    <row r="318" spans="9:18" ht="15" x14ac:dyDescent="0.25">
      <c r="P318" s="1" t="e">
        <f>VLOOKUP(#REF!,$Q$1:$R$1324,2,FALSE)</f>
        <v>#REF!</v>
      </c>
      <c r="Q318" s="127"/>
      <c r="R318" s="127"/>
    </row>
    <row r="319" spans="9:18" ht="15" x14ac:dyDescent="0.25">
      <c r="P319" s="1" t="e">
        <f>VLOOKUP(#REF!,$Q$1:$R$1324,2,FALSE)</f>
        <v>#REF!</v>
      </c>
      <c r="Q319" s="127"/>
      <c r="R319" s="127"/>
    </row>
    <row r="320" spans="9:18" ht="15" x14ac:dyDescent="0.25">
      <c r="I320" s="127"/>
      <c r="J320" s="127"/>
      <c r="K320" s="127"/>
      <c r="P320" s="1" t="e">
        <f t="shared" ref="P320:P351" si="12">VLOOKUP(I320,$Q$1:$R$1324,2,FALSE)</f>
        <v>#N/A</v>
      </c>
      <c r="Q320" s="127"/>
      <c r="R320" s="127"/>
    </row>
    <row r="321" spans="9:18" ht="15" x14ac:dyDescent="0.25">
      <c r="I321" s="127"/>
      <c r="J321" s="127"/>
      <c r="K321" s="127"/>
      <c r="P321" s="1" t="e">
        <f t="shared" si="12"/>
        <v>#N/A</v>
      </c>
      <c r="Q321" s="127"/>
      <c r="R321" s="127"/>
    </row>
    <row r="322" spans="9:18" ht="15" x14ac:dyDescent="0.25">
      <c r="I322" s="127"/>
      <c r="J322" s="127"/>
      <c r="K322" s="127"/>
      <c r="P322" s="1" t="e">
        <f t="shared" si="12"/>
        <v>#N/A</v>
      </c>
      <c r="Q322" s="127"/>
      <c r="R322" s="127"/>
    </row>
    <row r="323" spans="9:18" ht="15" x14ac:dyDescent="0.25">
      <c r="I323" s="127"/>
      <c r="J323" s="127"/>
      <c r="K323" s="127"/>
      <c r="P323" s="1" t="e">
        <f t="shared" si="12"/>
        <v>#N/A</v>
      </c>
      <c r="Q323" s="127"/>
      <c r="R323" s="127"/>
    </row>
    <row r="324" spans="9:18" ht="15" x14ac:dyDescent="0.25">
      <c r="I324" s="127"/>
      <c r="J324" s="127"/>
      <c r="K324" s="127"/>
      <c r="P324" s="1" t="e">
        <f t="shared" si="12"/>
        <v>#N/A</v>
      </c>
      <c r="Q324" s="127"/>
      <c r="R324" s="127"/>
    </row>
    <row r="325" spans="9:18" ht="15" x14ac:dyDescent="0.25">
      <c r="I325" s="127"/>
      <c r="J325" s="127"/>
      <c r="K325" s="127"/>
      <c r="P325" s="1" t="e">
        <f t="shared" si="12"/>
        <v>#N/A</v>
      </c>
      <c r="Q325" s="127"/>
      <c r="R325" s="127"/>
    </row>
    <row r="326" spans="9:18" ht="15" x14ac:dyDescent="0.25">
      <c r="I326" s="127"/>
      <c r="J326" s="127"/>
      <c r="K326" s="127"/>
      <c r="P326" s="1" t="e">
        <f t="shared" si="12"/>
        <v>#N/A</v>
      </c>
      <c r="Q326" s="127"/>
      <c r="R326" s="127"/>
    </row>
    <row r="327" spans="9:18" ht="15" x14ac:dyDescent="0.25">
      <c r="I327" s="127"/>
      <c r="J327" s="127"/>
      <c r="K327" s="127"/>
      <c r="P327" s="1" t="e">
        <f t="shared" si="12"/>
        <v>#N/A</v>
      </c>
      <c r="Q327" s="127"/>
      <c r="R327" s="127"/>
    </row>
    <row r="328" spans="9:18" ht="15" x14ac:dyDescent="0.25">
      <c r="I328" s="127"/>
      <c r="J328" s="127"/>
      <c r="K328" s="127"/>
      <c r="P328" s="1" t="e">
        <f t="shared" si="12"/>
        <v>#N/A</v>
      </c>
      <c r="Q328" s="127"/>
      <c r="R328" s="127"/>
    </row>
    <row r="329" spans="9:18" ht="15" x14ac:dyDescent="0.25">
      <c r="I329" s="127"/>
      <c r="J329" s="127"/>
      <c r="K329" s="127"/>
      <c r="P329" s="1" t="e">
        <f t="shared" si="12"/>
        <v>#N/A</v>
      </c>
      <c r="Q329" s="127"/>
      <c r="R329" s="127"/>
    </row>
    <row r="330" spans="9:18" ht="15" x14ac:dyDescent="0.25">
      <c r="I330" s="127"/>
      <c r="J330" s="127"/>
      <c r="K330" s="127"/>
      <c r="P330" s="1" t="e">
        <f t="shared" si="12"/>
        <v>#N/A</v>
      </c>
      <c r="Q330" s="127"/>
      <c r="R330" s="127"/>
    </row>
    <row r="331" spans="9:18" ht="15" x14ac:dyDescent="0.25">
      <c r="I331" s="127"/>
      <c r="J331" s="127"/>
      <c r="K331" s="127"/>
      <c r="P331" s="1" t="e">
        <f t="shared" si="12"/>
        <v>#N/A</v>
      </c>
      <c r="Q331" s="127"/>
      <c r="R331" s="127"/>
    </row>
    <row r="332" spans="9:18" ht="15" x14ac:dyDescent="0.25">
      <c r="I332" s="127"/>
      <c r="J332" s="127"/>
      <c r="K332" s="127"/>
      <c r="P332" s="1" t="e">
        <f t="shared" si="12"/>
        <v>#N/A</v>
      </c>
      <c r="Q332" s="127"/>
      <c r="R332" s="127"/>
    </row>
    <row r="333" spans="9:18" ht="15" x14ac:dyDescent="0.25">
      <c r="I333" s="127"/>
      <c r="J333" s="127"/>
      <c r="K333" s="127"/>
      <c r="P333" s="1" t="e">
        <f t="shared" si="12"/>
        <v>#N/A</v>
      </c>
      <c r="Q333" s="127"/>
      <c r="R333" s="127"/>
    </row>
    <row r="334" spans="9:18" ht="15" x14ac:dyDescent="0.25">
      <c r="I334" s="127"/>
      <c r="J334" s="127"/>
      <c r="K334" s="127"/>
      <c r="P334" s="1" t="e">
        <f t="shared" si="12"/>
        <v>#N/A</v>
      </c>
      <c r="Q334" s="127"/>
      <c r="R334" s="127"/>
    </row>
    <row r="335" spans="9:18" ht="15" x14ac:dyDescent="0.25">
      <c r="I335" s="127"/>
      <c r="J335" s="127"/>
      <c r="K335" s="127"/>
      <c r="P335" s="1" t="e">
        <f t="shared" si="12"/>
        <v>#N/A</v>
      </c>
      <c r="Q335" s="127"/>
      <c r="R335" s="127"/>
    </row>
    <row r="336" spans="9:18" ht="15" x14ac:dyDescent="0.25">
      <c r="I336" s="127"/>
      <c r="J336" s="127"/>
      <c r="K336" s="127"/>
      <c r="P336" s="1" t="e">
        <f t="shared" si="12"/>
        <v>#N/A</v>
      </c>
      <c r="Q336" s="127"/>
      <c r="R336" s="127"/>
    </row>
    <row r="337" spans="9:18" ht="15" x14ac:dyDescent="0.25">
      <c r="I337" s="127"/>
      <c r="J337" s="127"/>
      <c r="K337" s="127"/>
      <c r="P337" s="1" t="e">
        <f t="shared" si="12"/>
        <v>#N/A</v>
      </c>
      <c r="Q337" s="127"/>
      <c r="R337" s="127"/>
    </row>
    <row r="338" spans="9:18" ht="15" x14ac:dyDescent="0.25">
      <c r="I338" s="127"/>
      <c r="J338" s="127"/>
      <c r="K338" s="127"/>
      <c r="P338" s="1" t="e">
        <f t="shared" si="12"/>
        <v>#N/A</v>
      </c>
      <c r="Q338" s="127"/>
      <c r="R338" s="127"/>
    </row>
    <row r="339" spans="9:18" ht="15" x14ac:dyDescent="0.25">
      <c r="I339" s="127"/>
      <c r="J339" s="127"/>
      <c r="K339" s="127"/>
      <c r="P339" s="1" t="e">
        <f t="shared" si="12"/>
        <v>#N/A</v>
      </c>
      <c r="Q339" s="127"/>
      <c r="R339" s="127"/>
    </row>
    <row r="340" spans="9:18" ht="15" x14ac:dyDescent="0.25">
      <c r="I340" s="127"/>
      <c r="J340" s="127"/>
      <c r="K340" s="127"/>
      <c r="P340" s="1" t="e">
        <f t="shared" si="12"/>
        <v>#N/A</v>
      </c>
      <c r="Q340" s="127"/>
      <c r="R340" s="127"/>
    </row>
    <row r="341" spans="9:18" ht="15" x14ac:dyDescent="0.25">
      <c r="I341" s="127"/>
      <c r="J341" s="127"/>
      <c r="K341" s="127"/>
      <c r="P341" s="1" t="e">
        <f t="shared" si="12"/>
        <v>#N/A</v>
      </c>
      <c r="Q341" s="127"/>
      <c r="R341" s="127"/>
    </row>
    <row r="342" spans="9:18" ht="15" x14ac:dyDescent="0.25">
      <c r="I342" s="127"/>
      <c r="J342" s="127"/>
      <c r="K342" s="127"/>
      <c r="P342" s="1" t="e">
        <f t="shared" si="12"/>
        <v>#N/A</v>
      </c>
      <c r="Q342" s="127"/>
      <c r="R342" s="127"/>
    </row>
    <row r="343" spans="9:18" ht="15" x14ac:dyDescent="0.25">
      <c r="I343" s="127"/>
      <c r="J343" s="127"/>
      <c r="K343" s="127"/>
      <c r="P343" s="1" t="e">
        <f t="shared" si="12"/>
        <v>#N/A</v>
      </c>
      <c r="Q343" s="127"/>
      <c r="R343" s="127"/>
    </row>
    <row r="344" spans="9:18" ht="15" x14ac:dyDescent="0.25">
      <c r="I344" s="127"/>
      <c r="J344" s="127"/>
      <c r="K344" s="127"/>
      <c r="P344" s="1" t="e">
        <f t="shared" si="12"/>
        <v>#N/A</v>
      </c>
      <c r="Q344" s="127"/>
      <c r="R344" s="127"/>
    </row>
    <row r="345" spans="9:18" ht="15" x14ac:dyDescent="0.25">
      <c r="I345" s="127"/>
      <c r="J345" s="127"/>
      <c r="K345" s="127"/>
      <c r="P345" s="1" t="e">
        <f t="shared" si="12"/>
        <v>#N/A</v>
      </c>
      <c r="Q345" s="127"/>
      <c r="R345" s="127"/>
    </row>
    <row r="346" spans="9:18" ht="15" x14ac:dyDescent="0.25">
      <c r="I346" s="127"/>
      <c r="J346" s="127"/>
      <c r="K346" s="127"/>
      <c r="P346" s="1" t="e">
        <f t="shared" si="12"/>
        <v>#N/A</v>
      </c>
      <c r="Q346" s="127"/>
      <c r="R346" s="127"/>
    </row>
    <row r="347" spans="9:18" ht="15" x14ac:dyDescent="0.25">
      <c r="I347" s="127"/>
      <c r="J347" s="127"/>
      <c r="K347" s="127"/>
      <c r="P347" s="1" t="e">
        <f t="shared" si="12"/>
        <v>#N/A</v>
      </c>
      <c r="Q347" s="127"/>
      <c r="R347" s="127"/>
    </row>
    <row r="348" spans="9:18" ht="15" x14ac:dyDescent="0.25">
      <c r="I348" s="127"/>
      <c r="J348" s="127"/>
      <c r="K348" s="127"/>
      <c r="P348" s="1" t="e">
        <f t="shared" si="12"/>
        <v>#N/A</v>
      </c>
      <c r="Q348" s="127"/>
      <c r="R348" s="127"/>
    </row>
    <row r="349" spans="9:18" ht="15" x14ac:dyDescent="0.25">
      <c r="I349" s="127"/>
      <c r="J349" s="127"/>
      <c r="K349" s="127"/>
      <c r="P349" s="1" t="e">
        <f t="shared" si="12"/>
        <v>#N/A</v>
      </c>
      <c r="Q349" s="127"/>
      <c r="R349" s="127"/>
    </row>
    <row r="350" spans="9:18" ht="15" x14ac:dyDescent="0.25">
      <c r="I350" s="127"/>
      <c r="J350" s="127"/>
      <c r="K350" s="127"/>
      <c r="P350" s="1" t="e">
        <f t="shared" si="12"/>
        <v>#N/A</v>
      </c>
      <c r="Q350" s="127"/>
      <c r="R350" s="127"/>
    </row>
    <row r="351" spans="9:18" ht="15" x14ac:dyDescent="0.25">
      <c r="I351" s="127"/>
      <c r="J351" s="127"/>
      <c r="K351" s="127"/>
      <c r="P351" s="1" t="e">
        <f t="shared" si="12"/>
        <v>#N/A</v>
      </c>
      <c r="Q351" s="127"/>
      <c r="R351" s="127"/>
    </row>
    <row r="352" spans="9:18" ht="15" x14ac:dyDescent="0.25">
      <c r="I352" s="127"/>
      <c r="J352" s="127"/>
      <c r="K352" s="127"/>
      <c r="P352" s="1" t="e">
        <f t="shared" ref="P352:P383" si="13">VLOOKUP(I352,$Q$1:$R$1324,2,FALSE)</f>
        <v>#N/A</v>
      </c>
      <c r="Q352" s="127"/>
      <c r="R352" s="127"/>
    </row>
    <row r="353" spans="9:18" ht="15" x14ac:dyDescent="0.25">
      <c r="I353" s="127"/>
      <c r="J353" s="127"/>
      <c r="K353" s="127"/>
      <c r="P353" s="1" t="e">
        <f t="shared" si="13"/>
        <v>#N/A</v>
      </c>
      <c r="Q353" s="127"/>
      <c r="R353" s="127"/>
    </row>
    <row r="354" spans="9:18" ht="15" x14ac:dyDescent="0.25">
      <c r="I354" s="127"/>
      <c r="J354" s="127"/>
      <c r="K354" s="127"/>
      <c r="P354" s="1" t="e">
        <f t="shared" si="13"/>
        <v>#N/A</v>
      </c>
      <c r="Q354" s="127"/>
      <c r="R354" s="127"/>
    </row>
    <row r="355" spans="9:18" ht="15" x14ac:dyDescent="0.25">
      <c r="I355" s="127"/>
      <c r="J355" s="127"/>
      <c r="K355" s="127"/>
      <c r="P355" s="1" t="e">
        <f t="shared" si="13"/>
        <v>#N/A</v>
      </c>
      <c r="Q355" s="127"/>
      <c r="R355" s="127"/>
    </row>
    <row r="356" spans="9:18" ht="15" x14ac:dyDescent="0.25">
      <c r="I356" s="127"/>
      <c r="J356" s="127"/>
      <c r="K356" s="127"/>
      <c r="P356" s="1" t="e">
        <f t="shared" si="13"/>
        <v>#N/A</v>
      </c>
      <c r="Q356" s="127"/>
      <c r="R356" s="127"/>
    </row>
    <row r="357" spans="9:18" ht="15" x14ac:dyDescent="0.25">
      <c r="I357" s="127"/>
      <c r="J357" s="127"/>
      <c r="K357" s="127"/>
      <c r="P357" s="1" t="e">
        <f t="shared" si="13"/>
        <v>#N/A</v>
      </c>
      <c r="Q357" s="127"/>
      <c r="R357" s="127"/>
    </row>
    <row r="358" spans="9:18" ht="15" x14ac:dyDescent="0.25">
      <c r="I358" s="127"/>
      <c r="J358" s="127"/>
      <c r="K358" s="127"/>
      <c r="P358" s="1" t="e">
        <f t="shared" si="13"/>
        <v>#N/A</v>
      </c>
      <c r="Q358" s="127"/>
      <c r="R358" s="127"/>
    </row>
    <row r="359" spans="9:18" ht="15" x14ac:dyDescent="0.25">
      <c r="I359" s="127"/>
      <c r="J359" s="127"/>
      <c r="K359" s="127"/>
      <c r="P359" s="1" t="e">
        <f t="shared" si="13"/>
        <v>#N/A</v>
      </c>
      <c r="Q359" s="127"/>
      <c r="R359" s="127"/>
    </row>
    <row r="360" spans="9:18" ht="15" x14ac:dyDescent="0.25">
      <c r="I360" s="127"/>
      <c r="J360" s="127"/>
      <c r="K360" s="127"/>
      <c r="P360" s="1" t="e">
        <f t="shared" si="13"/>
        <v>#N/A</v>
      </c>
      <c r="Q360" s="127"/>
      <c r="R360" s="127"/>
    </row>
    <row r="361" spans="9:18" ht="15" x14ac:dyDescent="0.25">
      <c r="I361" s="127"/>
      <c r="J361" s="127"/>
      <c r="K361" s="127"/>
      <c r="P361" s="1" t="e">
        <f t="shared" si="13"/>
        <v>#N/A</v>
      </c>
      <c r="Q361" s="127"/>
      <c r="R361" s="127"/>
    </row>
    <row r="362" spans="9:18" ht="15" x14ac:dyDescent="0.25">
      <c r="I362" s="127"/>
      <c r="J362" s="127"/>
      <c r="K362" s="127"/>
      <c r="P362" s="1" t="e">
        <f t="shared" si="13"/>
        <v>#N/A</v>
      </c>
      <c r="Q362" s="127"/>
      <c r="R362" s="127"/>
    </row>
    <row r="363" spans="9:18" ht="15" x14ac:dyDescent="0.25">
      <c r="I363" s="127"/>
      <c r="J363" s="127"/>
      <c r="K363" s="127"/>
      <c r="P363" s="1" t="e">
        <f t="shared" si="13"/>
        <v>#N/A</v>
      </c>
      <c r="Q363" s="127"/>
      <c r="R363" s="127"/>
    </row>
    <row r="364" spans="9:18" ht="15" x14ac:dyDescent="0.25">
      <c r="I364" s="127"/>
      <c r="J364" s="127"/>
      <c r="K364" s="127"/>
      <c r="P364" s="1" t="e">
        <f t="shared" si="13"/>
        <v>#N/A</v>
      </c>
      <c r="Q364" s="127"/>
      <c r="R364" s="127"/>
    </row>
    <row r="365" spans="9:18" ht="15" x14ac:dyDescent="0.25">
      <c r="I365" s="127"/>
      <c r="J365" s="127"/>
      <c r="K365" s="127"/>
      <c r="P365" s="1" t="e">
        <f t="shared" si="13"/>
        <v>#N/A</v>
      </c>
      <c r="Q365" s="127"/>
      <c r="R365" s="127"/>
    </row>
    <row r="366" spans="9:18" ht="15" x14ac:dyDescent="0.25">
      <c r="I366" s="127"/>
      <c r="J366" s="127"/>
      <c r="K366" s="127"/>
      <c r="P366" s="1" t="e">
        <f t="shared" si="13"/>
        <v>#N/A</v>
      </c>
      <c r="Q366" s="127"/>
      <c r="R366" s="127"/>
    </row>
    <row r="367" spans="9:18" ht="15" x14ac:dyDescent="0.25">
      <c r="I367" s="127"/>
      <c r="J367" s="127"/>
      <c r="K367" s="127"/>
      <c r="P367" s="1" t="e">
        <f t="shared" si="13"/>
        <v>#N/A</v>
      </c>
      <c r="Q367" s="127"/>
      <c r="R367" s="127"/>
    </row>
    <row r="368" spans="9:18" ht="15" x14ac:dyDescent="0.25">
      <c r="I368" s="127"/>
      <c r="J368" s="127"/>
      <c r="K368" s="127"/>
      <c r="P368" s="1" t="e">
        <f t="shared" si="13"/>
        <v>#N/A</v>
      </c>
      <c r="Q368" s="127"/>
      <c r="R368" s="127"/>
    </row>
    <row r="369" spans="9:18" ht="15" x14ac:dyDescent="0.25">
      <c r="I369" s="127"/>
      <c r="J369" s="127"/>
      <c r="K369" s="127"/>
      <c r="P369" s="1" t="e">
        <f t="shared" si="13"/>
        <v>#N/A</v>
      </c>
      <c r="Q369" s="127"/>
      <c r="R369" s="127"/>
    </row>
    <row r="370" spans="9:18" ht="15" x14ac:dyDescent="0.25">
      <c r="I370" s="127"/>
      <c r="J370" s="127"/>
      <c r="K370" s="127"/>
      <c r="P370" s="1" t="e">
        <f t="shared" si="13"/>
        <v>#N/A</v>
      </c>
      <c r="Q370" s="127"/>
      <c r="R370" s="127"/>
    </row>
    <row r="371" spans="9:18" ht="15" x14ac:dyDescent="0.25">
      <c r="I371" s="127"/>
      <c r="J371" s="127"/>
      <c r="K371" s="127"/>
      <c r="P371" s="1" t="e">
        <f t="shared" si="13"/>
        <v>#N/A</v>
      </c>
      <c r="Q371" s="127"/>
      <c r="R371" s="127"/>
    </row>
    <row r="372" spans="9:18" ht="15" x14ac:dyDescent="0.25">
      <c r="I372" s="127"/>
      <c r="J372" s="127"/>
      <c r="K372" s="127"/>
      <c r="P372" s="1" t="e">
        <f t="shared" si="13"/>
        <v>#N/A</v>
      </c>
      <c r="Q372" s="127"/>
      <c r="R372" s="127"/>
    </row>
    <row r="373" spans="9:18" ht="15" x14ac:dyDescent="0.25">
      <c r="I373" s="127"/>
      <c r="J373" s="127"/>
      <c r="K373" s="127"/>
      <c r="P373" s="1" t="e">
        <f t="shared" si="13"/>
        <v>#N/A</v>
      </c>
      <c r="Q373" s="127"/>
      <c r="R373" s="127"/>
    </row>
    <row r="374" spans="9:18" ht="15" x14ac:dyDescent="0.25">
      <c r="I374" s="127"/>
      <c r="J374" s="127"/>
      <c r="K374" s="127"/>
      <c r="P374" s="1" t="e">
        <f t="shared" si="13"/>
        <v>#N/A</v>
      </c>
      <c r="Q374" s="127"/>
      <c r="R374" s="127"/>
    </row>
    <row r="375" spans="9:18" ht="15" x14ac:dyDescent="0.25">
      <c r="I375" s="127"/>
      <c r="J375" s="127"/>
      <c r="K375" s="127"/>
      <c r="P375" s="1" t="e">
        <f t="shared" si="13"/>
        <v>#N/A</v>
      </c>
      <c r="Q375" s="127"/>
      <c r="R375" s="127"/>
    </row>
    <row r="376" spans="9:18" ht="15" x14ac:dyDescent="0.25">
      <c r="I376" s="127"/>
      <c r="J376" s="127"/>
      <c r="K376" s="127"/>
      <c r="P376" s="1" t="e">
        <f t="shared" si="13"/>
        <v>#N/A</v>
      </c>
      <c r="Q376" s="127"/>
      <c r="R376" s="127"/>
    </row>
    <row r="377" spans="9:18" ht="15" x14ac:dyDescent="0.25">
      <c r="I377" s="127"/>
      <c r="J377" s="127"/>
      <c r="K377" s="127"/>
      <c r="P377" s="1" t="e">
        <f t="shared" si="13"/>
        <v>#N/A</v>
      </c>
      <c r="Q377" s="127"/>
      <c r="R377" s="127"/>
    </row>
    <row r="378" spans="9:18" ht="15" x14ac:dyDescent="0.25">
      <c r="I378" s="127"/>
      <c r="J378" s="127"/>
      <c r="K378" s="127"/>
      <c r="P378" s="1" t="e">
        <f t="shared" si="13"/>
        <v>#N/A</v>
      </c>
      <c r="Q378" s="127"/>
      <c r="R378" s="127"/>
    </row>
    <row r="379" spans="9:18" ht="15" x14ac:dyDescent="0.25">
      <c r="I379" s="127"/>
      <c r="J379" s="127"/>
      <c r="K379" s="127"/>
      <c r="P379" s="1" t="e">
        <f t="shared" si="13"/>
        <v>#N/A</v>
      </c>
      <c r="Q379" s="127"/>
      <c r="R379" s="127"/>
    </row>
    <row r="380" spans="9:18" ht="15" x14ac:dyDescent="0.25">
      <c r="I380" s="127"/>
      <c r="J380" s="127"/>
      <c r="K380" s="127"/>
      <c r="P380" s="1" t="e">
        <f t="shared" si="13"/>
        <v>#N/A</v>
      </c>
      <c r="Q380" s="127"/>
      <c r="R380" s="127"/>
    </row>
    <row r="381" spans="9:18" ht="15" x14ac:dyDescent="0.25">
      <c r="I381" s="127"/>
      <c r="J381" s="127"/>
      <c r="K381" s="127"/>
      <c r="P381" s="1" t="e">
        <f t="shared" si="13"/>
        <v>#N/A</v>
      </c>
      <c r="Q381" s="127"/>
      <c r="R381" s="127"/>
    </row>
    <row r="382" spans="9:18" ht="15" x14ac:dyDescent="0.25">
      <c r="I382" s="127"/>
      <c r="J382" s="127"/>
      <c r="K382" s="127"/>
      <c r="P382" s="1" t="e">
        <f t="shared" si="13"/>
        <v>#N/A</v>
      </c>
      <c r="Q382" s="127"/>
      <c r="R382" s="127"/>
    </row>
    <row r="383" spans="9:18" ht="15" x14ac:dyDescent="0.25">
      <c r="I383" s="127"/>
      <c r="J383" s="127"/>
      <c r="K383" s="127"/>
      <c r="P383" s="1" t="e">
        <f t="shared" si="13"/>
        <v>#N/A</v>
      </c>
      <c r="Q383" s="127"/>
      <c r="R383" s="127"/>
    </row>
    <row r="384" spans="9:18" ht="15" x14ac:dyDescent="0.25">
      <c r="I384" s="127"/>
      <c r="J384" s="127"/>
      <c r="K384" s="127"/>
      <c r="P384" s="1" t="e">
        <f t="shared" ref="P384:P415" si="14">VLOOKUP(I384,$Q$1:$R$1324,2,FALSE)</f>
        <v>#N/A</v>
      </c>
      <c r="Q384" s="127"/>
      <c r="R384" s="127"/>
    </row>
    <row r="385" spans="9:18" ht="15" x14ac:dyDescent="0.25">
      <c r="I385" s="127"/>
      <c r="J385" s="127"/>
      <c r="K385" s="127"/>
      <c r="P385" s="1" t="e">
        <f t="shared" si="14"/>
        <v>#N/A</v>
      </c>
      <c r="Q385" s="127"/>
      <c r="R385" s="127"/>
    </row>
    <row r="386" spans="9:18" ht="15" x14ac:dyDescent="0.25">
      <c r="I386" s="127"/>
      <c r="J386" s="127"/>
      <c r="K386" s="127"/>
      <c r="P386" s="1" t="e">
        <f t="shared" si="14"/>
        <v>#N/A</v>
      </c>
      <c r="Q386" s="127"/>
      <c r="R386" s="127"/>
    </row>
    <row r="387" spans="9:18" ht="15" x14ac:dyDescent="0.25">
      <c r="I387" s="127"/>
      <c r="J387" s="127"/>
      <c r="K387" s="127"/>
      <c r="P387" s="1" t="e">
        <f t="shared" si="14"/>
        <v>#N/A</v>
      </c>
      <c r="Q387" s="127"/>
      <c r="R387" s="127"/>
    </row>
    <row r="388" spans="9:18" ht="15" x14ac:dyDescent="0.25">
      <c r="I388" s="127"/>
      <c r="J388" s="127"/>
      <c r="K388" s="127"/>
      <c r="P388" s="1" t="e">
        <f t="shared" si="14"/>
        <v>#N/A</v>
      </c>
      <c r="Q388" s="127"/>
      <c r="R388" s="127"/>
    </row>
    <row r="389" spans="9:18" ht="15" x14ac:dyDescent="0.25">
      <c r="I389" s="127"/>
      <c r="J389" s="127"/>
      <c r="K389" s="127"/>
      <c r="P389" s="1" t="e">
        <f t="shared" si="14"/>
        <v>#N/A</v>
      </c>
      <c r="Q389" s="127"/>
      <c r="R389" s="127"/>
    </row>
    <row r="390" spans="9:18" ht="15" x14ac:dyDescent="0.25">
      <c r="I390" s="127"/>
      <c r="J390" s="127"/>
      <c r="K390" s="127"/>
      <c r="P390" s="1" t="e">
        <f t="shared" si="14"/>
        <v>#N/A</v>
      </c>
      <c r="Q390" s="127"/>
      <c r="R390" s="127"/>
    </row>
    <row r="391" spans="9:18" ht="15" x14ac:dyDescent="0.25">
      <c r="I391" s="127"/>
      <c r="J391" s="127"/>
      <c r="K391" s="127"/>
      <c r="P391" s="1" t="e">
        <f t="shared" si="14"/>
        <v>#N/A</v>
      </c>
      <c r="Q391" s="127"/>
      <c r="R391" s="127"/>
    </row>
    <row r="392" spans="9:18" ht="15" x14ac:dyDescent="0.25">
      <c r="I392" s="127"/>
      <c r="J392" s="127"/>
      <c r="K392" s="127"/>
      <c r="P392" s="1" t="e">
        <f t="shared" si="14"/>
        <v>#N/A</v>
      </c>
      <c r="Q392" s="127"/>
      <c r="R392" s="127"/>
    </row>
    <row r="393" spans="9:18" ht="15" x14ac:dyDescent="0.25">
      <c r="I393" s="127"/>
      <c r="J393" s="127"/>
      <c r="K393" s="127"/>
      <c r="P393" s="1" t="e">
        <f t="shared" si="14"/>
        <v>#N/A</v>
      </c>
      <c r="Q393" s="127"/>
      <c r="R393" s="127"/>
    </row>
    <row r="394" spans="9:18" ht="15" x14ac:dyDescent="0.25">
      <c r="I394" s="127"/>
      <c r="J394" s="127"/>
      <c r="K394" s="127"/>
      <c r="P394" s="1" t="e">
        <f t="shared" si="14"/>
        <v>#N/A</v>
      </c>
      <c r="Q394" s="127"/>
      <c r="R394" s="127"/>
    </row>
    <row r="395" spans="9:18" ht="15" x14ac:dyDescent="0.25">
      <c r="I395" s="127"/>
      <c r="J395" s="127"/>
      <c r="K395" s="127"/>
      <c r="P395" s="1" t="e">
        <f t="shared" si="14"/>
        <v>#N/A</v>
      </c>
      <c r="Q395" s="127"/>
      <c r="R395" s="127"/>
    </row>
    <row r="396" spans="9:18" ht="15" x14ac:dyDescent="0.25">
      <c r="I396" s="127"/>
      <c r="J396" s="127"/>
      <c r="K396" s="127"/>
      <c r="P396" s="1" t="e">
        <f t="shared" si="14"/>
        <v>#N/A</v>
      </c>
      <c r="Q396" s="127"/>
      <c r="R396" s="127"/>
    </row>
    <row r="397" spans="9:18" ht="15" x14ac:dyDescent="0.25">
      <c r="I397" s="127"/>
      <c r="J397" s="127"/>
      <c r="K397" s="127"/>
      <c r="P397" s="1" t="e">
        <f t="shared" si="14"/>
        <v>#N/A</v>
      </c>
      <c r="Q397" s="127"/>
      <c r="R397" s="127"/>
    </row>
    <row r="398" spans="9:18" ht="15" x14ac:dyDescent="0.25">
      <c r="I398" s="127"/>
      <c r="J398" s="127"/>
      <c r="K398" s="127"/>
      <c r="P398" s="1" t="e">
        <f t="shared" si="14"/>
        <v>#N/A</v>
      </c>
      <c r="Q398" s="127"/>
      <c r="R398" s="127"/>
    </row>
    <row r="399" spans="9:18" ht="15" x14ac:dyDescent="0.25">
      <c r="I399" s="127"/>
      <c r="J399" s="127"/>
      <c r="K399" s="127"/>
      <c r="P399" s="1" t="e">
        <f t="shared" si="14"/>
        <v>#N/A</v>
      </c>
      <c r="Q399" s="127"/>
      <c r="R399" s="127"/>
    </row>
    <row r="400" spans="9:18" ht="15" x14ac:dyDescent="0.25">
      <c r="I400" s="127"/>
      <c r="J400" s="127"/>
      <c r="K400" s="127"/>
      <c r="P400" s="1" t="e">
        <f t="shared" si="14"/>
        <v>#N/A</v>
      </c>
      <c r="Q400" s="127"/>
      <c r="R400" s="127"/>
    </row>
    <row r="401" spans="9:18" ht="15" x14ac:dyDescent="0.25">
      <c r="I401" s="127"/>
      <c r="J401" s="127"/>
      <c r="K401" s="127"/>
      <c r="P401" s="1" t="e">
        <f t="shared" si="14"/>
        <v>#N/A</v>
      </c>
      <c r="Q401" s="127"/>
      <c r="R401" s="127"/>
    </row>
    <row r="402" spans="9:18" ht="15" x14ac:dyDescent="0.25">
      <c r="I402" s="127"/>
      <c r="J402" s="127"/>
      <c r="K402" s="127"/>
      <c r="P402" s="1" t="e">
        <f t="shared" si="14"/>
        <v>#N/A</v>
      </c>
      <c r="Q402" s="127"/>
      <c r="R402" s="127"/>
    </row>
    <row r="403" spans="9:18" ht="15" x14ac:dyDescent="0.25">
      <c r="I403" s="127"/>
      <c r="J403" s="127"/>
      <c r="K403" s="127"/>
      <c r="P403" s="1" t="e">
        <f t="shared" si="14"/>
        <v>#N/A</v>
      </c>
      <c r="Q403" s="127"/>
      <c r="R403" s="127"/>
    </row>
    <row r="404" spans="9:18" ht="15" x14ac:dyDescent="0.25">
      <c r="I404" s="127"/>
      <c r="J404" s="127"/>
      <c r="K404" s="127"/>
      <c r="P404" s="1" t="e">
        <f t="shared" si="14"/>
        <v>#N/A</v>
      </c>
      <c r="Q404" s="127"/>
      <c r="R404" s="127"/>
    </row>
    <row r="405" spans="9:18" ht="15" x14ac:dyDescent="0.25">
      <c r="I405" s="127"/>
      <c r="J405" s="127"/>
      <c r="K405" s="127"/>
      <c r="P405" s="1" t="e">
        <f t="shared" si="14"/>
        <v>#N/A</v>
      </c>
      <c r="Q405" s="127"/>
      <c r="R405" s="127"/>
    </row>
    <row r="406" spans="9:18" ht="15" x14ac:dyDescent="0.25">
      <c r="I406" s="127"/>
      <c r="J406" s="127"/>
      <c r="K406" s="127"/>
      <c r="P406" s="1" t="e">
        <f t="shared" si="14"/>
        <v>#N/A</v>
      </c>
      <c r="Q406" s="127"/>
      <c r="R406" s="127"/>
    </row>
    <row r="407" spans="9:18" ht="15" x14ac:dyDescent="0.25">
      <c r="I407" s="127"/>
      <c r="J407" s="127"/>
      <c r="K407" s="127"/>
      <c r="P407" s="1" t="e">
        <f t="shared" si="14"/>
        <v>#N/A</v>
      </c>
      <c r="Q407" s="127"/>
      <c r="R407" s="127"/>
    </row>
    <row r="408" spans="9:18" ht="15" x14ac:dyDescent="0.25">
      <c r="I408" s="127"/>
      <c r="J408" s="127"/>
      <c r="K408" s="127"/>
      <c r="P408" s="1" t="e">
        <f t="shared" si="14"/>
        <v>#N/A</v>
      </c>
      <c r="Q408" s="127"/>
      <c r="R408" s="127"/>
    </row>
    <row r="409" spans="9:18" ht="15" x14ac:dyDescent="0.25">
      <c r="I409" s="127"/>
      <c r="J409" s="127"/>
      <c r="K409" s="127"/>
      <c r="P409" s="1" t="e">
        <f t="shared" si="14"/>
        <v>#N/A</v>
      </c>
      <c r="Q409" s="127"/>
      <c r="R409" s="127"/>
    </row>
    <row r="410" spans="9:18" ht="15" x14ac:dyDescent="0.25">
      <c r="I410" s="127"/>
      <c r="J410" s="127"/>
      <c r="K410" s="127"/>
      <c r="P410" s="1" t="e">
        <f t="shared" si="14"/>
        <v>#N/A</v>
      </c>
      <c r="Q410" s="127"/>
      <c r="R410" s="127"/>
    </row>
    <row r="411" spans="9:18" ht="15" x14ac:dyDescent="0.25">
      <c r="I411" s="127"/>
      <c r="J411" s="127"/>
      <c r="K411" s="127"/>
      <c r="P411" s="1" t="e">
        <f t="shared" si="14"/>
        <v>#N/A</v>
      </c>
      <c r="Q411" s="127"/>
      <c r="R411" s="127"/>
    </row>
    <row r="412" spans="9:18" ht="15" x14ac:dyDescent="0.25">
      <c r="I412" s="127"/>
      <c r="J412" s="127"/>
      <c r="K412" s="127"/>
      <c r="P412" s="1" t="e">
        <f t="shared" si="14"/>
        <v>#N/A</v>
      </c>
      <c r="Q412" s="127"/>
      <c r="R412" s="127"/>
    </row>
    <row r="413" spans="9:18" ht="15" x14ac:dyDescent="0.25">
      <c r="I413" s="127"/>
      <c r="J413" s="127"/>
      <c r="K413" s="127"/>
      <c r="P413" s="1" t="e">
        <f t="shared" si="14"/>
        <v>#N/A</v>
      </c>
      <c r="Q413" s="127"/>
      <c r="R413" s="127"/>
    </row>
    <row r="414" spans="9:18" ht="15" x14ac:dyDescent="0.25">
      <c r="I414" s="127"/>
      <c r="J414" s="127"/>
      <c r="K414" s="127"/>
      <c r="P414" s="1" t="e">
        <f t="shared" si="14"/>
        <v>#N/A</v>
      </c>
      <c r="Q414" s="127"/>
      <c r="R414" s="127"/>
    </row>
    <row r="415" spans="9:18" ht="15" x14ac:dyDescent="0.25">
      <c r="I415" s="127"/>
      <c r="J415" s="127"/>
      <c r="K415" s="127"/>
      <c r="P415" s="1" t="e">
        <f t="shared" si="14"/>
        <v>#N/A</v>
      </c>
      <c r="Q415" s="127"/>
      <c r="R415" s="127"/>
    </row>
    <row r="416" spans="9:18" ht="15" x14ac:dyDescent="0.25">
      <c r="I416" s="127"/>
      <c r="J416" s="127"/>
      <c r="K416" s="127"/>
      <c r="P416" s="1" t="e">
        <f t="shared" ref="P416:P428" si="15">VLOOKUP(I416,$Q$1:$R$1324,2,FALSE)</f>
        <v>#N/A</v>
      </c>
      <c r="Q416" s="127"/>
      <c r="R416" s="127"/>
    </row>
    <row r="417" spans="9:18" ht="15" x14ac:dyDescent="0.25">
      <c r="I417" s="127"/>
      <c r="J417" s="127"/>
      <c r="K417" s="127"/>
      <c r="P417" s="1" t="e">
        <f t="shared" si="15"/>
        <v>#N/A</v>
      </c>
      <c r="Q417" s="127"/>
      <c r="R417" s="127"/>
    </row>
    <row r="418" spans="9:18" ht="15" x14ac:dyDescent="0.25">
      <c r="I418" s="127"/>
      <c r="J418" s="127"/>
      <c r="K418" s="127"/>
      <c r="P418" s="1" t="e">
        <f t="shared" si="15"/>
        <v>#N/A</v>
      </c>
      <c r="Q418" s="127"/>
      <c r="R418" s="127"/>
    </row>
    <row r="419" spans="9:18" ht="15" x14ac:dyDescent="0.25">
      <c r="I419" s="127"/>
      <c r="J419" s="127"/>
      <c r="K419" s="127"/>
      <c r="P419" s="1" t="e">
        <f t="shared" si="15"/>
        <v>#N/A</v>
      </c>
      <c r="Q419" s="127"/>
      <c r="R419" s="127"/>
    </row>
    <row r="420" spans="9:18" ht="15" x14ac:dyDescent="0.25">
      <c r="I420" s="127"/>
      <c r="J420" s="127"/>
      <c r="K420" s="127"/>
      <c r="P420" s="1" t="e">
        <f t="shared" si="15"/>
        <v>#N/A</v>
      </c>
      <c r="Q420" s="127"/>
      <c r="R420" s="127"/>
    </row>
    <row r="421" spans="9:18" ht="15" x14ac:dyDescent="0.25">
      <c r="I421" s="127"/>
      <c r="J421" s="127"/>
      <c r="K421" s="127"/>
      <c r="P421" s="1" t="e">
        <f t="shared" si="15"/>
        <v>#N/A</v>
      </c>
      <c r="Q421" s="127"/>
      <c r="R421" s="127"/>
    </row>
    <row r="422" spans="9:18" ht="15" x14ac:dyDescent="0.25">
      <c r="I422" s="127"/>
      <c r="J422" s="127"/>
      <c r="K422" s="127"/>
      <c r="P422" s="1" t="e">
        <f t="shared" si="15"/>
        <v>#N/A</v>
      </c>
      <c r="Q422" s="127"/>
      <c r="R422" s="127"/>
    </row>
    <row r="423" spans="9:18" ht="15" x14ac:dyDescent="0.25">
      <c r="I423" s="127"/>
      <c r="J423" s="127"/>
      <c r="K423" s="127"/>
      <c r="P423" s="1" t="e">
        <f t="shared" si="15"/>
        <v>#N/A</v>
      </c>
      <c r="Q423" s="127"/>
      <c r="R423" s="127"/>
    </row>
    <row r="424" spans="9:18" ht="15" x14ac:dyDescent="0.25">
      <c r="I424" s="127"/>
      <c r="J424" s="127"/>
      <c r="K424" s="127"/>
      <c r="P424" s="1" t="e">
        <f t="shared" si="15"/>
        <v>#N/A</v>
      </c>
      <c r="Q424" s="127"/>
      <c r="R424" s="127"/>
    </row>
    <row r="425" spans="9:18" ht="15" x14ac:dyDescent="0.25">
      <c r="I425" s="127"/>
      <c r="J425" s="127"/>
      <c r="K425" s="127"/>
      <c r="P425" s="1" t="e">
        <f t="shared" si="15"/>
        <v>#N/A</v>
      </c>
      <c r="Q425" s="127"/>
      <c r="R425" s="127"/>
    </row>
    <row r="426" spans="9:18" ht="15" x14ac:dyDescent="0.25">
      <c r="I426" s="127"/>
      <c r="J426" s="127"/>
      <c r="K426" s="127"/>
      <c r="P426" s="1" t="e">
        <f t="shared" si="15"/>
        <v>#N/A</v>
      </c>
      <c r="Q426" s="127"/>
      <c r="R426" s="127"/>
    </row>
    <row r="427" spans="9:18" ht="15" x14ac:dyDescent="0.25">
      <c r="I427" s="127"/>
      <c r="J427" s="127"/>
      <c r="K427" s="127"/>
      <c r="P427" s="1" t="e">
        <f t="shared" si="15"/>
        <v>#N/A</v>
      </c>
      <c r="Q427" s="127"/>
      <c r="R427" s="127"/>
    </row>
    <row r="428" spans="9:18" ht="15" x14ac:dyDescent="0.25">
      <c r="I428" s="127"/>
      <c r="J428" s="127"/>
      <c r="K428" s="127"/>
      <c r="P428" s="1" t="e">
        <f t="shared" si="15"/>
        <v>#N/A</v>
      </c>
      <c r="Q428" s="127"/>
      <c r="R428" s="127"/>
    </row>
    <row r="429" spans="9:18" ht="15" x14ac:dyDescent="0.25">
      <c r="P429" s="1">
        <f>VLOOKUP(I2,$Q$1:$R$1324,2,FALSE)</f>
        <v>6800</v>
      </c>
      <c r="Q429" s="127"/>
      <c r="R429" s="127"/>
    </row>
    <row r="430" spans="9:18" ht="15" x14ac:dyDescent="0.25">
      <c r="P430" s="1" t="e">
        <f>VLOOKUP(#REF!,$Q$1:$R$1324,2,FALSE)</f>
        <v>#REF!</v>
      </c>
      <c r="Q430" s="127"/>
      <c r="R430" s="127"/>
    </row>
    <row r="431" spans="9:18" ht="15" x14ac:dyDescent="0.25">
      <c r="P431" s="1">
        <f>VLOOKUP(I4,$Q$1:$R$1324,2,FALSE)</f>
        <v>5421</v>
      </c>
      <c r="Q431" s="127"/>
      <c r="R431" s="127"/>
    </row>
    <row r="432" spans="9:18" ht="15" x14ac:dyDescent="0.25">
      <c r="P432" s="1" t="e">
        <f>VLOOKUP(#REF!,$Q$1:$R$1324,2,FALSE)</f>
        <v>#REF!</v>
      </c>
      <c r="Q432" s="127"/>
      <c r="R432" s="127"/>
    </row>
    <row r="433" spans="16:18" ht="15" x14ac:dyDescent="0.25">
      <c r="P433" s="1">
        <f t="shared" ref="P433:P447" si="16">VLOOKUP(I5,$Q$1:$R$1324,2,FALSE)</f>
        <v>6265</v>
      </c>
      <c r="Q433" s="127"/>
      <c r="R433" s="127"/>
    </row>
    <row r="434" spans="16:18" ht="15" x14ac:dyDescent="0.25">
      <c r="P434" s="1">
        <f t="shared" si="16"/>
        <v>11833</v>
      </c>
      <c r="Q434" s="127"/>
      <c r="R434" s="127"/>
    </row>
    <row r="435" spans="16:18" ht="15" x14ac:dyDescent="0.25">
      <c r="P435" s="1">
        <f t="shared" si="16"/>
        <v>11754</v>
      </c>
      <c r="Q435" s="127"/>
      <c r="R435" s="127"/>
    </row>
    <row r="436" spans="16:18" ht="15" x14ac:dyDescent="0.25">
      <c r="P436" s="1">
        <f t="shared" si="16"/>
        <v>14613</v>
      </c>
      <c r="Q436" s="127"/>
      <c r="R436" s="127"/>
    </row>
    <row r="437" spans="16:18" ht="15" x14ac:dyDescent="0.25">
      <c r="P437" s="1">
        <f t="shared" si="16"/>
        <v>18562</v>
      </c>
      <c r="Q437" s="127"/>
      <c r="R437" s="127"/>
    </row>
    <row r="438" spans="16:18" ht="15" x14ac:dyDescent="0.25">
      <c r="P438" s="1">
        <f t="shared" si="16"/>
        <v>7568</v>
      </c>
      <c r="Q438" s="127"/>
      <c r="R438" s="127"/>
    </row>
    <row r="439" spans="16:18" ht="15" x14ac:dyDescent="0.25">
      <c r="P439" s="1">
        <f t="shared" si="16"/>
        <v>10737</v>
      </c>
      <c r="Q439" s="127"/>
      <c r="R439" s="127"/>
    </row>
    <row r="440" spans="16:18" ht="15" x14ac:dyDescent="0.25">
      <c r="P440" s="1">
        <f t="shared" si="16"/>
        <v>3977</v>
      </c>
      <c r="Q440" s="127"/>
      <c r="R440" s="127"/>
    </row>
    <row r="441" spans="16:18" ht="15" x14ac:dyDescent="0.25">
      <c r="P441" s="1">
        <f t="shared" si="16"/>
        <v>17233</v>
      </c>
      <c r="Q441" s="127"/>
      <c r="R441" s="127"/>
    </row>
    <row r="442" spans="16:18" ht="15" x14ac:dyDescent="0.25">
      <c r="P442" s="1">
        <f t="shared" si="16"/>
        <v>7157</v>
      </c>
      <c r="Q442" s="127"/>
      <c r="R442" s="127"/>
    </row>
    <row r="443" spans="16:18" ht="15" x14ac:dyDescent="0.25">
      <c r="P443" s="1">
        <f t="shared" si="16"/>
        <v>5701</v>
      </c>
      <c r="Q443" s="127"/>
      <c r="R443" s="127"/>
    </row>
    <row r="444" spans="16:18" ht="15" x14ac:dyDescent="0.25">
      <c r="P444" s="1">
        <f t="shared" si="16"/>
        <v>7400</v>
      </c>
      <c r="Q444" s="127"/>
      <c r="R444" s="127"/>
    </row>
    <row r="445" spans="16:18" ht="15" x14ac:dyDescent="0.25">
      <c r="P445" s="1">
        <f t="shared" si="16"/>
        <v>8190</v>
      </c>
      <c r="Q445" s="127"/>
      <c r="R445" s="127"/>
    </row>
    <row r="446" spans="16:18" ht="15" x14ac:dyDescent="0.25">
      <c r="P446" s="1">
        <f t="shared" si="16"/>
        <v>11359</v>
      </c>
      <c r="Q446" s="127"/>
      <c r="R446" s="127"/>
    </row>
    <row r="447" spans="16:18" ht="15" x14ac:dyDescent="0.25">
      <c r="P447" s="1">
        <f t="shared" si="16"/>
        <v>6874</v>
      </c>
      <c r="Q447" s="127"/>
      <c r="R447" s="127"/>
    </row>
    <row r="448" spans="16:18" ht="15" x14ac:dyDescent="0.25">
      <c r="P448" s="1" t="e">
        <f>VLOOKUP(#REF!,$Q$1:$R$1324,2,FALSE)</f>
        <v>#REF!</v>
      </c>
      <c r="Q448" s="127"/>
      <c r="R448" s="127"/>
    </row>
    <row r="449" spans="16:18" ht="15" x14ac:dyDescent="0.25">
      <c r="P449" s="1">
        <f t="shared" ref="P449:P481" si="17">VLOOKUP(I20,$Q$1:$R$1324,2,FALSE)</f>
        <v>9819</v>
      </c>
      <c r="Q449" s="127"/>
      <c r="R449" s="127"/>
    </row>
    <row r="450" spans="16:18" ht="15" x14ac:dyDescent="0.25">
      <c r="P450" s="1">
        <f t="shared" si="17"/>
        <v>12362</v>
      </c>
      <c r="Q450" s="127"/>
      <c r="R450" s="127"/>
    </row>
    <row r="451" spans="16:18" ht="15" x14ac:dyDescent="0.25">
      <c r="P451" s="1">
        <f t="shared" si="17"/>
        <v>3364</v>
      </c>
      <c r="Q451" s="127"/>
      <c r="R451" s="127"/>
    </row>
    <row r="452" spans="16:18" ht="15" x14ac:dyDescent="0.25">
      <c r="P452" s="1">
        <f t="shared" si="17"/>
        <v>5465</v>
      </c>
      <c r="Q452" s="127"/>
      <c r="R452" s="127"/>
    </row>
    <row r="453" spans="16:18" ht="15" x14ac:dyDescent="0.25">
      <c r="P453" s="1">
        <f t="shared" si="17"/>
        <v>2431</v>
      </c>
      <c r="Q453" s="127"/>
      <c r="R453" s="127"/>
    </row>
    <row r="454" spans="16:18" ht="15" x14ac:dyDescent="0.25">
      <c r="P454" s="1">
        <f t="shared" si="17"/>
        <v>8525</v>
      </c>
      <c r="Q454" s="127"/>
      <c r="R454" s="127"/>
    </row>
    <row r="455" spans="16:18" ht="15" x14ac:dyDescent="0.25">
      <c r="P455" s="1">
        <f t="shared" si="17"/>
        <v>12150</v>
      </c>
      <c r="Q455" s="127"/>
      <c r="R455" s="127"/>
    </row>
    <row r="456" spans="16:18" ht="15" x14ac:dyDescent="0.25">
      <c r="P456" s="1">
        <f t="shared" si="17"/>
        <v>4815</v>
      </c>
      <c r="Q456" s="127"/>
      <c r="R456" s="127"/>
    </row>
    <row r="457" spans="16:18" ht="15" x14ac:dyDescent="0.25">
      <c r="P457" s="1">
        <f t="shared" si="17"/>
        <v>3786</v>
      </c>
      <c r="Q457" s="127"/>
      <c r="R457" s="127"/>
    </row>
    <row r="458" spans="16:18" ht="15" x14ac:dyDescent="0.25">
      <c r="P458" s="1">
        <f t="shared" si="17"/>
        <v>4881</v>
      </c>
      <c r="Q458" s="127"/>
      <c r="R458" s="127"/>
    </row>
    <row r="459" spans="16:18" ht="15" x14ac:dyDescent="0.25">
      <c r="P459" s="1">
        <f t="shared" si="17"/>
        <v>5558</v>
      </c>
      <c r="Q459" s="127"/>
      <c r="R459" s="127"/>
    </row>
    <row r="460" spans="16:18" ht="15" x14ac:dyDescent="0.25">
      <c r="P460" s="1">
        <f t="shared" si="17"/>
        <v>3519</v>
      </c>
      <c r="Q460" s="127"/>
      <c r="R460" s="127"/>
    </row>
    <row r="461" spans="16:18" ht="15" x14ac:dyDescent="0.25">
      <c r="P461" s="1">
        <f t="shared" si="17"/>
        <v>2975</v>
      </c>
      <c r="Q461" s="127"/>
      <c r="R461" s="127"/>
    </row>
    <row r="462" spans="16:18" ht="15" x14ac:dyDescent="0.25">
      <c r="P462" s="1">
        <f t="shared" si="17"/>
        <v>8621</v>
      </c>
      <c r="Q462" s="127"/>
      <c r="R462" s="127"/>
    </row>
    <row r="463" spans="16:18" ht="15" x14ac:dyDescent="0.25">
      <c r="P463" s="1">
        <f t="shared" si="17"/>
        <v>3538</v>
      </c>
      <c r="Q463" s="127"/>
      <c r="R463" s="127"/>
    </row>
    <row r="464" spans="16:18" ht="15" x14ac:dyDescent="0.25">
      <c r="P464" s="1">
        <f t="shared" si="17"/>
        <v>9929</v>
      </c>
      <c r="Q464" s="127"/>
      <c r="R464" s="127"/>
    </row>
    <row r="465" spans="16:18" ht="15" x14ac:dyDescent="0.25">
      <c r="P465" s="1">
        <f t="shared" si="17"/>
        <v>4227</v>
      </c>
      <c r="Q465" s="127"/>
      <c r="R465" s="127"/>
    </row>
    <row r="466" spans="16:18" ht="15" x14ac:dyDescent="0.25">
      <c r="P466" s="1">
        <f t="shared" si="17"/>
        <v>7188</v>
      </c>
      <c r="Q466" s="127"/>
      <c r="R466" s="127"/>
    </row>
    <row r="467" spans="16:18" ht="15" x14ac:dyDescent="0.25">
      <c r="P467" s="1">
        <f t="shared" si="17"/>
        <v>4945</v>
      </c>
      <c r="Q467" s="127"/>
      <c r="R467" s="127"/>
    </row>
    <row r="468" spans="16:18" ht="15" x14ac:dyDescent="0.25">
      <c r="P468" s="1">
        <f t="shared" si="17"/>
        <v>4946</v>
      </c>
      <c r="Q468" s="127"/>
      <c r="R468" s="127"/>
    </row>
    <row r="469" spans="16:18" ht="15" x14ac:dyDescent="0.25">
      <c r="P469" s="1">
        <f t="shared" si="17"/>
        <v>4498</v>
      </c>
      <c r="Q469" s="127"/>
      <c r="R469" s="127"/>
    </row>
    <row r="470" spans="16:18" ht="15" x14ac:dyDescent="0.25">
      <c r="P470" s="1">
        <f t="shared" si="17"/>
        <v>2983</v>
      </c>
      <c r="Q470" s="127"/>
      <c r="R470" s="127"/>
    </row>
    <row r="471" spans="16:18" ht="15" x14ac:dyDescent="0.25">
      <c r="P471" s="1">
        <f t="shared" si="17"/>
        <v>5635</v>
      </c>
      <c r="Q471" s="127"/>
      <c r="R471" s="127"/>
    </row>
    <row r="472" spans="16:18" ht="15" x14ac:dyDescent="0.25">
      <c r="P472" s="1">
        <f t="shared" si="17"/>
        <v>3168</v>
      </c>
      <c r="Q472" s="127"/>
      <c r="R472" s="127"/>
    </row>
    <row r="473" spans="16:18" ht="15" x14ac:dyDescent="0.25">
      <c r="P473" s="1">
        <f t="shared" si="17"/>
        <v>2028</v>
      </c>
      <c r="Q473" s="127"/>
      <c r="R473" s="127"/>
    </row>
    <row r="474" spans="16:18" ht="15" x14ac:dyDescent="0.25">
      <c r="P474" s="1">
        <f t="shared" si="17"/>
        <v>3835</v>
      </c>
      <c r="Q474" s="127"/>
      <c r="R474" s="127"/>
    </row>
    <row r="475" spans="16:18" ht="15" x14ac:dyDescent="0.25">
      <c r="P475" s="1">
        <f t="shared" si="17"/>
        <v>3807</v>
      </c>
      <c r="Q475" s="127"/>
      <c r="R475" s="127"/>
    </row>
    <row r="476" spans="16:18" ht="15" x14ac:dyDescent="0.25">
      <c r="P476" s="1">
        <f t="shared" si="17"/>
        <v>6978</v>
      </c>
      <c r="Q476" s="127"/>
      <c r="R476" s="127"/>
    </row>
    <row r="477" spans="16:18" ht="15" x14ac:dyDescent="0.25">
      <c r="P477" s="1">
        <f t="shared" si="17"/>
        <v>5277</v>
      </c>
      <c r="Q477" s="127"/>
      <c r="R477" s="127"/>
    </row>
    <row r="478" spans="16:18" ht="15" x14ac:dyDescent="0.25">
      <c r="P478" s="1">
        <f t="shared" si="17"/>
        <v>5966</v>
      </c>
      <c r="Q478" s="127"/>
      <c r="R478" s="127"/>
    </row>
    <row r="479" spans="16:18" ht="15" x14ac:dyDescent="0.25">
      <c r="P479" s="1">
        <f t="shared" si="17"/>
        <v>4867</v>
      </c>
      <c r="Q479" s="127"/>
      <c r="R479" s="127"/>
    </row>
    <row r="480" spans="16:18" ht="15" x14ac:dyDescent="0.25">
      <c r="P480" s="1">
        <f t="shared" si="17"/>
        <v>5906</v>
      </c>
      <c r="Q480" s="127"/>
      <c r="R480" s="127"/>
    </row>
    <row r="481" spans="16:18" ht="15" x14ac:dyDescent="0.25">
      <c r="P481" s="1">
        <f t="shared" si="17"/>
        <v>2628</v>
      </c>
      <c r="Q481" s="127"/>
      <c r="R481" s="127"/>
    </row>
    <row r="482" spans="16:18" ht="15" x14ac:dyDescent="0.25">
      <c r="P482" s="1" t="e">
        <f>VLOOKUP(#REF!,$Q$1:$R$1324,2,FALSE)</f>
        <v>#REF!</v>
      </c>
      <c r="Q482" s="127"/>
      <c r="R482" s="127"/>
    </row>
    <row r="483" spans="16:18" ht="15" x14ac:dyDescent="0.25">
      <c r="P483" s="1">
        <f>VLOOKUP(I53,$Q$1:$R$1324,2,FALSE)</f>
        <v>6914</v>
      </c>
      <c r="Q483" s="127"/>
      <c r="R483" s="127"/>
    </row>
    <row r="484" spans="16:18" ht="15" x14ac:dyDescent="0.25">
      <c r="P484" s="1" t="e">
        <f>VLOOKUP(#REF!,$Q$1:$R$1324,2,FALSE)</f>
        <v>#REF!</v>
      </c>
      <c r="Q484" s="127"/>
      <c r="R484" s="127"/>
    </row>
    <row r="485" spans="16:18" ht="15" x14ac:dyDescent="0.25">
      <c r="P485" s="1" t="e">
        <f>VLOOKUP(#REF!,$Q$1:$R$1324,2,FALSE)</f>
        <v>#REF!</v>
      </c>
      <c r="Q485" s="127"/>
      <c r="R485" s="127"/>
    </row>
    <row r="486" spans="16:18" ht="15" x14ac:dyDescent="0.25">
      <c r="P486" s="1">
        <f t="shared" ref="P486:P493" si="18">VLOOKUP(I54,$Q$1:$R$1324,2,FALSE)</f>
        <v>4527</v>
      </c>
      <c r="Q486" s="127"/>
      <c r="R486" s="127"/>
    </row>
    <row r="487" spans="16:18" ht="15" x14ac:dyDescent="0.25">
      <c r="P487" s="1">
        <f t="shared" si="18"/>
        <v>3092</v>
      </c>
      <c r="Q487" s="127"/>
      <c r="R487" s="127"/>
    </row>
    <row r="488" spans="16:18" ht="15" x14ac:dyDescent="0.25">
      <c r="P488" s="1">
        <f t="shared" si="18"/>
        <v>4654</v>
      </c>
      <c r="Q488" s="127"/>
      <c r="R488" s="127"/>
    </row>
    <row r="489" spans="16:18" ht="15" x14ac:dyDescent="0.25">
      <c r="P489" s="1">
        <f t="shared" si="18"/>
        <v>8356</v>
      </c>
      <c r="Q489" s="127"/>
      <c r="R489" s="127"/>
    </row>
    <row r="490" spans="16:18" ht="15" x14ac:dyDescent="0.25">
      <c r="P490" s="1">
        <f t="shared" si="18"/>
        <v>113</v>
      </c>
      <c r="Q490" s="127"/>
      <c r="R490" s="127"/>
    </row>
    <row r="491" spans="16:18" ht="15" x14ac:dyDescent="0.25">
      <c r="P491" s="1">
        <f t="shared" si="18"/>
        <v>21136</v>
      </c>
      <c r="Q491" s="127"/>
      <c r="R491" s="127"/>
    </row>
    <row r="492" spans="16:18" ht="15" x14ac:dyDescent="0.25">
      <c r="P492" s="1">
        <f t="shared" si="18"/>
        <v>3719</v>
      </c>
      <c r="Q492" s="127"/>
      <c r="R492" s="127"/>
    </row>
    <row r="493" spans="16:18" ht="15" x14ac:dyDescent="0.25">
      <c r="P493" s="1">
        <f t="shared" si="18"/>
        <v>3591</v>
      </c>
      <c r="Q493" s="127"/>
      <c r="R493" s="127"/>
    </row>
    <row r="494" spans="16:18" ht="15" x14ac:dyDescent="0.25">
      <c r="P494" s="1" t="e">
        <f>VLOOKUP(#REF!,$Q$1:$R$1324,2,FALSE)</f>
        <v>#REF!</v>
      </c>
      <c r="Q494" s="127"/>
      <c r="R494" s="127"/>
    </row>
    <row r="495" spans="16:18" ht="15" x14ac:dyDescent="0.25">
      <c r="P495" s="1">
        <f>VLOOKUP(I62,$Q$1:$R$1324,2,FALSE)</f>
        <v>4322</v>
      </c>
      <c r="Q495" s="127"/>
      <c r="R495" s="127"/>
    </row>
    <row r="496" spans="16:18" ht="15" x14ac:dyDescent="0.25">
      <c r="P496" s="1" t="e">
        <f>VLOOKUP(#REF!,$Q$1:$R$1324,2,FALSE)</f>
        <v>#REF!</v>
      </c>
      <c r="Q496" s="127"/>
      <c r="R496" s="127"/>
    </row>
    <row r="497" spans="9:18" ht="15" x14ac:dyDescent="0.25">
      <c r="P497" s="1">
        <f t="shared" ref="P497:P506" si="19">VLOOKUP(I63,$Q$1:$R$1324,2,FALSE)</f>
        <v>2700</v>
      </c>
      <c r="Q497" s="127"/>
      <c r="R497" s="127"/>
    </row>
    <row r="498" spans="9:18" ht="15" x14ac:dyDescent="0.25">
      <c r="P498" s="1">
        <f t="shared" si="19"/>
        <v>2820</v>
      </c>
      <c r="Q498" s="127"/>
      <c r="R498" s="127"/>
    </row>
    <row r="499" spans="9:18" ht="15" x14ac:dyDescent="0.25">
      <c r="P499" s="1">
        <f t="shared" si="19"/>
        <v>5157</v>
      </c>
      <c r="Q499" s="127"/>
      <c r="R499" s="127"/>
    </row>
    <row r="500" spans="9:18" ht="15" x14ac:dyDescent="0.25">
      <c r="P500" s="1">
        <f t="shared" si="19"/>
        <v>3823</v>
      </c>
      <c r="Q500" s="127"/>
      <c r="R500" s="127"/>
    </row>
    <row r="501" spans="9:18" ht="15" x14ac:dyDescent="0.25">
      <c r="P501" s="1">
        <f t="shared" si="19"/>
        <v>8656</v>
      </c>
      <c r="Q501" s="127"/>
      <c r="R501" s="127"/>
    </row>
    <row r="502" spans="9:18" ht="15" x14ac:dyDescent="0.25">
      <c r="P502" s="1">
        <f t="shared" si="19"/>
        <v>6724</v>
      </c>
      <c r="Q502" s="127"/>
      <c r="R502" s="127"/>
    </row>
    <row r="503" spans="9:18" ht="15" x14ac:dyDescent="0.25">
      <c r="P503" s="1">
        <f t="shared" si="19"/>
        <v>4690</v>
      </c>
      <c r="Q503" s="127"/>
      <c r="R503" s="127"/>
    </row>
    <row r="504" spans="9:18" ht="15" x14ac:dyDescent="0.25">
      <c r="P504" s="1">
        <f t="shared" si="19"/>
        <v>4560</v>
      </c>
      <c r="Q504" s="127"/>
      <c r="R504" s="127"/>
    </row>
    <row r="505" spans="9:18" ht="15" x14ac:dyDescent="0.25">
      <c r="P505" s="1">
        <f t="shared" si="19"/>
        <v>8016</v>
      </c>
      <c r="Q505" s="127"/>
      <c r="R505" s="127"/>
    </row>
    <row r="506" spans="9:18" ht="15" x14ac:dyDescent="0.25">
      <c r="P506" s="1">
        <f t="shared" si="19"/>
        <v>3086</v>
      </c>
      <c r="Q506" s="127"/>
      <c r="R506" s="127"/>
    </row>
    <row r="507" spans="9:18" ht="15" x14ac:dyDescent="0.25">
      <c r="I507" s="127"/>
      <c r="J507" s="127"/>
      <c r="K507" s="127"/>
      <c r="P507" s="1" t="e">
        <f t="shared" ref="P507:P538" si="20">VLOOKUP(I507,$Q$1:$R$1324,2,FALSE)</f>
        <v>#N/A</v>
      </c>
      <c r="Q507" s="127"/>
      <c r="R507" s="127"/>
    </row>
    <row r="508" spans="9:18" ht="15" x14ac:dyDescent="0.25">
      <c r="I508" s="127"/>
      <c r="J508" s="127"/>
      <c r="K508" s="127"/>
      <c r="P508" s="1" t="e">
        <f t="shared" si="20"/>
        <v>#N/A</v>
      </c>
      <c r="Q508" s="127"/>
      <c r="R508" s="127"/>
    </row>
    <row r="509" spans="9:18" ht="15" x14ac:dyDescent="0.25">
      <c r="I509" s="127"/>
      <c r="J509" s="127"/>
      <c r="K509" s="127"/>
      <c r="P509" s="1" t="e">
        <f t="shared" si="20"/>
        <v>#N/A</v>
      </c>
      <c r="Q509" s="127"/>
      <c r="R509" s="127"/>
    </row>
    <row r="510" spans="9:18" ht="15" x14ac:dyDescent="0.25">
      <c r="I510" s="127"/>
      <c r="J510" s="127"/>
      <c r="K510" s="127"/>
      <c r="P510" s="1" t="e">
        <f t="shared" si="20"/>
        <v>#N/A</v>
      </c>
      <c r="Q510" s="127"/>
      <c r="R510" s="127"/>
    </row>
    <row r="511" spans="9:18" ht="15" x14ac:dyDescent="0.25">
      <c r="I511" s="127"/>
      <c r="J511" s="127"/>
      <c r="K511" s="127"/>
      <c r="P511" s="1" t="e">
        <f t="shared" si="20"/>
        <v>#N/A</v>
      </c>
      <c r="Q511" s="127"/>
      <c r="R511" s="127"/>
    </row>
    <row r="512" spans="9:18" ht="15" x14ac:dyDescent="0.25">
      <c r="I512" s="127"/>
      <c r="J512" s="127"/>
      <c r="K512" s="127"/>
      <c r="P512" s="1" t="e">
        <f t="shared" si="20"/>
        <v>#N/A</v>
      </c>
      <c r="Q512" s="127"/>
      <c r="R512" s="127"/>
    </row>
    <row r="513" spans="9:18" ht="15" x14ac:dyDescent="0.25">
      <c r="I513" s="127"/>
      <c r="J513" s="127"/>
      <c r="K513" s="127"/>
      <c r="P513" s="1" t="e">
        <f t="shared" si="20"/>
        <v>#N/A</v>
      </c>
      <c r="Q513" s="127"/>
      <c r="R513" s="127"/>
    </row>
    <row r="514" spans="9:18" ht="15" x14ac:dyDescent="0.25">
      <c r="I514" s="127"/>
      <c r="J514" s="127"/>
      <c r="K514" s="127"/>
      <c r="P514" s="1" t="e">
        <f t="shared" si="20"/>
        <v>#N/A</v>
      </c>
      <c r="Q514" s="127"/>
      <c r="R514" s="127"/>
    </row>
    <row r="515" spans="9:18" ht="15" x14ac:dyDescent="0.25">
      <c r="I515" s="127"/>
      <c r="J515" s="127"/>
      <c r="K515" s="127"/>
      <c r="P515" s="1" t="e">
        <f t="shared" si="20"/>
        <v>#N/A</v>
      </c>
      <c r="Q515" s="127"/>
      <c r="R515" s="127"/>
    </row>
    <row r="516" spans="9:18" ht="15" x14ac:dyDescent="0.25">
      <c r="I516" s="127"/>
      <c r="J516" s="127"/>
      <c r="K516" s="127"/>
      <c r="P516" s="1" t="e">
        <f t="shared" si="20"/>
        <v>#N/A</v>
      </c>
      <c r="Q516" s="127"/>
      <c r="R516" s="127"/>
    </row>
    <row r="517" spans="9:18" ht="15" x14ac:dyDescent="0.25">
      <c r="I517" s="127"/>
      <c r="J517" s="127"/>
      <c r="K517" s="127"/>
      <c r="P517" s="1" t="e">
        <f t="shared" si="20"/>
        <v>#N/A</v>
      </c>
      <c r="Q517" s="127"/>
      <c r="R517" s="127"/>
    </row>
    <row r="518" spans="9:18" ht="15" x14ac:dyDescent="0.25">
      <c r="I518" s="127"/>
      <c r="J518" s="127"/>
      <c r="K518" s="127"/>
      <c r="P518" s="1" t="e">
        <f t="shared" si="20"/>
        <v>#N/A</v>
      </c>
      <c r="Q518" s="127"/>
      <c r="R518" s="127"/>
    </row>
    <row r="519" spans="9:18" ht="15" x14ac:dyDescent="0.25">
      <c r="I519" s="127"/>
      <c r="J519" s="127"/>
      <c r="K519" s="127"/>
      <c r="P519" s="1" t="e">
        <f t="shared" si="20"/>
        <v>#N/A</v>
      </c>
      <c r="Q519" s="127"/>
      <c r="R519" s="127"/>
    </row>
    <row r="520" spans="9:18" ht="15" x14ac:dyDescent="0.25">
      <c r="I520" s="127"/>
      <c r="J520" s="127"/>
      <c r="K520" s="127"/>
      <c r="P520" s="1" t="e">
        <f t="shared" si="20"/>
        <v>#N/A</v>
      </c>
      <c r="Q520" s="127"/>
      <c r="R520" s="127"/>
    </row>
    <row r="521" spans="9:18" ht="15" x14ac:dyDescent="0.25">
      <c r="I521" s="127"/>
      <c r="J521" s="127"/>
      <c r="K521" s="127"/>
      <c r="P521" s="1" t="e">
        <f t="shared" si="20"/>
        <v>#N/A</v>
      </c>
      <c r="Q521" s="127"/>
      <c r="R521" s="127"/>
    </row>
    <row r="522" spans="9:18" ht="15" x14ac:dyDescent="0.25">
      <c r="I522" s="127"/>
      <c r="J522" s="127"/>
      <c r="K522" s="127"/>
      <c r="P522" s="1" t="e">
        <f t="shared" si="20"/>
        <v>#N/A</v>
      </c>
      <c r="Q522" s="127"/>
      <c r="R522" s="127"/>
    </row>
    <row r="523" spans="9:18" ht="15" x14ac:dyDescent="0.25">
      <c r="I523" s="127"/>
      <c r="J523" s="127"/>
      <c r="K523" s="127"/>
      <c r="P523" s="1" t="e">
        <f t="shared" si="20"/>
        <v>#N/A</v>
      </c>
      <c r="Q523" s="127"/>
      <c r="R523" s="127"/>
    </row>
    <row r="524" spans="9:18" ht="15" x14ac:dyDescent="0.25">
      <c r="I524" s="127"/>
      <c r="J524" s="127"/>
      <c r="K524" s="127"/>
      <c r="P524" s="1" t="e">
        <f t="shared" si="20"/>
        <v>#N/A</v>
      </c>
      <c r="Q524" s="127"/>
      <c r="R524" s="127"/>
    </row>
    <row r="525" spans="9:18" ht="15" x14ac:dyDescent="0.25">
      <c r="I525" s="127"/>
      <c r="J525" s="127"/>
      <c r="K525" s="127"/>
      <c r="P525" s="1" t="e">
        <f t="shared" si="20"/>
        <v>#N/A</v>
      </c>
      <c r="Q525" s="127"/>
      <c r="R525" s="127"/>
    </row>
    <row r="526" spans="9:18" ht="15" x14ac:dyDescent="0.25">
      <c r="I526" s="127"/>
      <c r="J526" s="127"/>
      <c r="K526" s="127"/>
      <c r="P526" s="1" t="e">
        <f t="shared" si="20"/>
        <v>#N/A</v>
      </c>
      <c r="Q526" s="127"/>
      <c r="R526" s="127"/>
    </row>
    <row r="527" spans="9:18" ht="15" x14ac:dyDescent="0.25">
      <c r="I527" s="127"/>
      <c r="J527" s="127"/>
      <c r="K527" s="127"/>
      <c r="P527" s="1" t="e">
        <f t="shared" si="20"/>
        <v>#N/A</v>
      </c>
      <c r="Q527" s="127"/>
      <c r="R527" s="127"/>
    </row>
    <row r="528" spans="9:18" ht="15" x14ac:dyDescent="0.25">
      <c r="I528" s="127"/>
      <c r="J528" s="127"/>
      <c r="K528" s="127"/>
      <c r="P528" s="1" t="e">
        <f t="shared" si="20"/>
        <v>#N/A</v>
      </c>
      <c r="Q528" s="127"/>
      <c r="R528" s="127"/>
    </row>
    <row r="529" spans="9:18" ht="15" x14ac:dyDescent="0.25">
      <c r="I529" s="127"/>
      <c r="J529" s="127"/>
      <c r="K529" s="127"/>
      <c r="P529" s="1" t="e">
        <f t="shared" si="20"/>
        <v>#N/A</v>
      </c>
      <c r="Q529" s="127"/>
      <c r="R529" s="127"/>
    </row>
    <row r="530" spans="9:18" ht="15" x14ac:dyDescent="0.25">
      <c r="I530" s="127"/>
      <c r="J530" s="127"/>
      <c r="K530" s="127"/>
      <c r="P530" s="1" t="e">
        <f t="shared" si="20"/>
        <v>#N/A</v>
      </c>
      <c r="Q530" s="127"/>
      <c r="R530" s="127"/>
    </row>
    <row r="531" spans="9:18" ht="15" x14ac:dyDescent="0.25">
      <c r="I531" s="127"/>
      <c r="J531" s="127"/>
      <c r="K531" s="127"/>
      <c r="P531" s="1" t="e">
        <f t="shared" si="20"/>
        <v>#N/A</v>
      </c>
      <c r="Q531" s="127"/>
      <c r="R531" s="127"/>
    </row>
    <row r="532" spans="9:18" ht="15" x14ac:dyDescent="0.25">
      <c r="I532" s="127"/>
      <c r="J532" s="127"/>
      <c r="K532" s="127"/>
      <c r="P532" s="1" t="e">
        <f t="shared" si="20"/>
        <v>#N/A</v>
      </c>
      <c r="Q532" s="127"/>
      <c r="R532" s="127"/>
    </row>
    <row r="533" spans="9:18" ht="15" x14ac:dyDescent="0.25">
      <c r="I533" s="127"/>
      <c r="J533" s="127"/>
      <c r="K533" s="127"/>
      <c r="P533" s="1" t="e">
        <f t="shared" si="20"/>
        <v>#N/A</v>
      </c>
      <c r="Q533" s="127"/>
      <c r="R533" s="127"/>
    </row>
    <row r="534" spans="9:18" ht="15" x14ac:dyDescent="0.25">
      <c r="I534" s="127"/>
      <c r="J534" s="127"/>
      <c r="K534" s="127"/>
      <c r="P534" s="1" t="e">
        <f t="shared" si="20"/>
        <v>#N/A</v>
      </c>
      <c r="Q534" s="127"/>
      <c r="R534" s="127"/>
    </row>
    <row r="535" spans="9:18" ht="15" x14ac:dyDescent="0.25">
      <c r="I535" s="127"/>
      <c r="J535" s="127"/>
      <c r="K535" s="127"/>
      <c r="P535" s="1" t="e">
        <f t="shared" si="20"/>
        <v>#N/A</v>
      </c>
      <c r="Q535" s="127"/>
      <c r="R535" s="127"/>
    </row>
    <row r="536" spans="9:18" ht="15" x14ac:dyDescent="0.25">
      <c r="I536" s="127"/>
      <c r="J536" s="127"/>
      <c r="K536" s="127"/>
      <c r="P536" s="1" t="e">
        <f t="shared" si="20"/>
        <v>#N/A</v>
      </c>
      <c r="Q536" s="127"/>
      <c r="R536" s="127"/>
    </row>
    <row r="537" spans="9:18" ht="15" x14ac:dyDescent="0.25">
      <c r="I537" s="127"/>
      <c r="J537" s="127"/>
      <c r="K537" s="127"/>
      <c r="P537" s="1" t="e">
        <f t="shared" si="20"/>
        <v>#N/A</v>
      </c>
      <c r="Q537" s="127"/>
      <c r="R537" s="127"/>
    </row>
    <row r="538" spans="9:18" ht="15" x14ac:dyDescent="0.25">
      <c r="I538" s="127"/>
      <c r="J538" s="127"/>
      <c r="K538" s="127"/>
      <c r="P538" s="1" t="e">
        <f t="shared" si="20"/>
        <v>#N/A</v>
      </c>
      <c r="Q538" s="127"/>
      <c r="R538" s="127"/>
    </row>
    <row r="539" spans="9:18" ht="15" x14ac:dyDescent="0.25">
      <c r="I539" s="127"/>
      <c r="J539" s="127"/>
      <c r="K539" s="127"/>
      <c r="P539" s="1" t="e">
        <f t="shared" ref="P539:P573" si="21">VLOOKUP(I539,$Q$1:$R$1324,2,FALSE)</f>
        <v>#N/A</v>
      </c>
      <c r="Q539" s="127"/>
      <c r="R539" s="127"/>
    </row>
    <row r="540" spans="9:18" ht="15" x14ac:dyDescent="0.25">
      <c r="I540" s="127"/>
      <c r="J540" s="127"/>
      <c r="K540" s="127"/>
      <c r="P540" s="1" t="e">
        <f t="shared" si="21"/>
        <v>#N/A</v>
      </c>
      <c r="Q540" s="127"/>
      <c r="R540" s="127"/>
    </row>
    <row r="541" spans="9:18" ht="15" x14ac:dyDescent="0.25">
      <c r="I541" s="127"/>
      <c r="J541" s="127"/>
      <c r="K541" s="127"/>
      <c r="P541" s="1" t="e">
        <f t="shared" si="21"/>
        <v>#N/A</v>
      </c>
      <c r="Q541" s="127"/>
      <c r="R541" s="127"/>
    </row>
    <row r="542" spans="9:18" ht="15" x14ac:dyDescent="0.25">
      <c r="I542" s="127"/>
      <c r="J542" s="127"/>
      <c r="K542" s="127"/>
      <c r="P542" s="1" t="e">
        <f t="shared" si="21"/>
        <v>#N/A</v>
      </c>
      <c r="Q542" s="127"/>
      <c r="R542" s="127"/>
    </row>
    <row r="543" spans="9:18" ht="15" x14ac:dyDescent="0.25">
      <c r="I543" s="127"/>
      <c r="J543" s="127"/>
      <c r="K543" s="127"/>
      <c r="P543" s="1" t="e">
        <f t="shared" si="21"/>
        <v>#N/A</v>
      </c>
      <c r="Q543" s="127"/>
      <c r="R543" s="127"/>
    </row>
    <row r="544" spans="9:18" ht="15" x14ac:dyDescent="0.25">
      <c r="I544" s="127"/>
      <c r="J544" s="127"/>
      <c r="K544" s="127"/>
      <c r="P544" s="1" t="e">
        <f t="shared" si="21"/>
        <v>#N/A</v>
      </c>
      <c r="Q544" s="127"/>
      <c r="R544" s="127"/>
    </row>
    <row r="545" spans="9:18" ht="15" x14ac:dyDescent="0.25">
      <c r="I545" s="127"/>
      <c r="J545" s="127"/>
      <c r="K545" s="127"/>
      <c r="P545" s="1" t="e">
        <f t="shared" si="21"/>
        <v>#N/A</v>
      </c>
      <c r="Q545" s="127"/>
      <c r="R545" s="127"/>
    </row>
    <row r="546" spans="9:18" ht="15" x14ac:dyDescent="0.25">
      <c r="I546" s="127"/>
      <c r="J546" s="127"/>
      <c r="K546" s="127"/>
      <c r="P546" s="1" t="e">
        <f t="shared" si="21"/>
        <v>#N/A</v>
      </c>
      <c r="Q546" s="127"/>
      <c r="R546" s="127"/>
    </row>
    <row r="547" spans="9:18" ht="15" x14ac:dyDescent="0.25">
      <c r="I547" s="127"/>
      <c r="J547" s="127"/>
      <c r="K547" s="127"/>
      <c r="P547" s="1" t="e">
        <f t="shared" si="21"/>
        <v>#N/A</v>
      </c>
      <c r="Q547" s="127"/>
      <c r="R547" s="127"/>
    </row>
    <row r="548" spans="9:18" ht="15" x14ac:dyDescent="0.25">
      <c r="I548" s="127"/>
      <c r="J548" s="127"/>
      <c r="K548" s="127"/>
      <c r="P548" s="1" t="e">
        <f t="shared" si="21"/>
        <v>#N/A</v>
      </c>
      <c r="Q548" s="127"/>
      <c r="R548" s="127"/>
    </row>
    <row r="549" spans="9:18" ht="15" x14ac:dyDescent="0.25">
      <c r="I549" s="127"/>
      <c r="J549" s="127"/>
      <c r="K549" s="127"/>
      <c r="P549" s="1" t="e">
        <f t="shared" si="21"/>
        <v>#N/A</v>
      </c>
      <c r="Q549" s="127"/>
      <c r="R549" s="127"/>
    </row>
    <row r="550" spans="9:18" ht="15" x14ac:dyDescent="0.25">
      <c r="I550" s="127"/>
      <c r="J550" s="127"/>
      <c r="K550" s="127"/>
      <c r="P550" s="1" t="e">
        <f t="shared" si="21"/>
        <v>#N/A</v>
      </c>
      <c r="Q550" s="127"/>
      <c r="R550" s="127"/>
    </row>
    <row r="551" spans="9:18" ht="15" x14ac:dyDescent="0.25">
      <c r="I551" s="127"/>
      <c r="J551" s="127"/>
      <c r="K551" s="127"/>
      <c r="P551" s="1" t="e">
        <f t="shared" si="21"/>
        <v>#N/A</v>
      </c>
      <c r="Q551" s="127"/>
      <c r="R551" s="127"/>
    </row>
    <row r="552" spans="9:18" ht="15" x14ac:dyDescent="0.25">
      <c r="I552" s="127"/>
      <c r="J552" s="127"/>
      <c r="K552" s="127"/>
      <c r="P552" s="1" t="e">
        <f t="shared" si="21"/>
        <v>#N/A</v>
      </c>
      <c r="Q552" s="127"/>
      <c r="R552" s="127"/>
    </row>
    <row r="553" spans="9:18" ht="15" x14ac:dyDescent="0.25">
      <c r="I553" s="127"/>
      <c r="J553" s="127"/>
      <c r="K553" s="127"/>
      <c r="P553" s="1" t="e">
        <f t="shared" si="21"/>
        <v>#N/A</v>
      </c>
      <c r="Q553" s="127"/>
      <c r="R553" s="127"/>
    </row>
    <row r="554" spans="9:18" ht="15" x14ac:dyDescent="0.25">
      <c r="I554" s="127"/>
      <c r="J554" s="127"/>
      <c r="K554" s="127"/>
      <c r="P554" s="1" t="e">
        <f t="shared" si="21"/>
        <v>#N/A</v>
      </c>
      <c r="Q554" s="127"/>
      <c r="R554" s="127"/>
    </row>
    <row r="555" spans="9:18" ht="15" x14ac:dyDescent="0.25">
      <c r="I555" s="127"/>
      <c r="J555" s="127"/>
      <c r="K555" s="127"/>
      <c r="P555" s="1" t="e">
        <f t="shared" si="21"/>
        <v>#N/A</v>
      </c>
      <c r="Q555" s="127"/>
      <c r="R555" s="127"/>
    </row>
    <row r="556" spans="9:18" ht="15" x14ac:dyDescent="0.25">
      <c r="I556" s="127"/>
      <c r="J556" s="127"/>
      <c r="K556" s="127"/>
      <c r="P556" s="1" t="e">
        <f t="shared" si="21"/>
        <v>#N/A</v>
      </c>
      <c r="Q556" s="127"/>
      <c r="R556" s="127"/>
    </row>
    <row r="557" spans="9:18" ht="15" x14ac:dyDescent="0.25">
      <c r="I557" s="127"/>
      <c r="J557" s="127"/>
      <c r="K557" s="127"/>
      <c r="P557" s="1" t="e">
        <f t="shared" si="21"/>
        <v>#N/A</v>
      </c>
      <c r="Q557" s="127"/>
      <c r="R557" s="127"/>
    </row>
    <row r="558" spans="9:18" ht="15" x14ac:dyDescent="0.25">
      <c r="I558" s="127"/>
      <c r="J558" s="127"/>
      <c r="K558" s="127"/>
      <c r="P558" s="1" t="e">
        <f t="shared" si="21"/>
        <v>#N/A</v>
      </c>
      <c r="Q558" s="127"/>
      <c r="R558" s="127"/>
    </row>
    <row r="559" spans="9:18" ht="15" x14ac:dyDescent="0.25">
      <c r="I559" s="127"/>
      <c r="J559" s="127"/>
      <c r="K559" s="127"/>
      <c r="P559" s="1" t="e">
        <f t="shared" si="21"/>
        <v>#N/A</v>
      </c>
      <c r="Q559" s="127"/>
      <c r="R559" s="127"/>
    </row>
    <row r="560" spans="9:18" ht="15" x14ac:dyDescent="0.25">
      <c r="I560" s="127"/>
      <c r="J560" s="127"/>
      <c r="K560" s="127"/>
      <c r="P560" s="1" t="e">
        <f t="shared" si="21"/>
        <v>#N/A</v>
      </c>
      <c r="Q560" s="127"/>
      <c r="R560" s="127"/>
    </row>
    <row r="561" spans="9:18" ht="15" x14ac:dyDescent="0.25">
      <c r="I561" s="127"/>
      <c r="J561" s="127"/>
      <c r="K561" s="127"/>
      <c r="P561" s="1" t="e">
        <f t="shared" si="21"/>
        <v>#N/A</v>
      </c>
      <c r="Q561" s="127"/>
      <c r="R561" s="127"/>
    </row>
    <row r="562" spans="9:18" ht="15" x14ac:dyDescent="0.25">
      <c r="I562" s="127"/>
      <c r="J562" s="127"/>
      <c r="K562" s="127"/>
      <c r="P562" s="1" t="e">
        <f t="shared" si="21"/>
        <v>#N/A</v>
      </c>
      <c r="Q562" s="127"/>
      <c r="R562" s="127"/>
    </row>
    <row r="563" spans="9:18" ht="15" x14ac:dyDescent="0.25">
      <c r="I563" s="127"/>
      <c r="J563" s="127"/>
      <c r="K563" s="127"/>
      <c r="P563" s="1" t="e">
        <f t="shared" si="21"/>
        <v>#N/A</v>
      </c>
      <c r="Q563" s="127"/>
      <c r="R563" s="127"/>
    </row>
    <row r="564" spans="9:18" ht="15" x14ac:dyDescent="0.25">
      <c r="I564" s="127"/>
      <c r="J564" s="127"/>
      <c r="K564" s="127"/>
      <c r="P564" s="1" t="e">
        <f t="shared" si="21"/>
        <v>#N/A</v>
      </c>
      <c r="Q564" s="127"/>
      <c r="R564" s="127"/>
    </row>
    <row r="565" spans="9:18" ht="15" x14ac:dyDescent="0.25">
      <c r="I565" s="127"/>
      <c r="J565" s="127"/>
      <c r="K565" s="127"/>
      <c r="P565" s="1" t="e">
        <f t="shared" si="21"/>
        <v>#N/A</v>
      </c>
      <c r="Q565" s="127"/>
      <c r="R565" s="127"/>
    </row>
    <row r="566" spans="9:18" ht="15" x14ac:dyDescent="0.25">
      <c r="I566" s="127"/>
      <c r="J566" s="127"/>
      <c r="K566" s="127"/>
      <c r="P566" s="1" t="e">
        <f t="shared" si="21"/>
        <v>#N/A</v>
      </c>
      <c r="Q566" s="127"/>
      <c r="R566" s="127"/>
    </row>
    <row r="567" spans="9:18" ht="15" x14ac:dyDescent="0.25">
      <c r="I567" s="127"/>
      <c r="J567" s="127"/>
      <c r="K567" s="127"/>
      <c r="P567" s="1" t="e">
        <f t="shared" si="21"/>
        <v>#N/A</v>
      </c>
      <c r="Q567" s="127"/>
      <c r="R567" s="127"/>
    </row>
    <row r="568" spans="9:18" ht="15" x14ac:dyDescent="0.25">
      <c r="I568" s="127"/>
      <c r="J568" s="127"/>
      <c r="K568" s="127"/>
      <c r="P568" s="1" t="e">
        <f t="shared" si="21"/>
        <v>#N/A</v>
      </c>
      <c r="Q568" s="127"/>
      <c r="R568" s="127"/>
    </row>
    <row r="569" spans="9:18" ht="15" x14ac:dyDescent="0.25">
      <c r="I569" s="127"/>
      <c r="J569" s="127"/>
      <c r="K569" s="127"/>
      <c r="P569" s="1" t="e">
        <f t="shared" si="21"/>
        <v>#N/A</v>
      </c>
      <c r="Q569" s="127"/>
      <c r="R569" s="127"/>
    </row>
    <row r="570" spans="9:18" ht="15" x14ac:dyDescent="0.25">
      <c r="I570" s="127"/>
      <c r="J570" s="127"/>
      <c r="K570" s="127"/>
      <c r="P570" s="1" t="e">
        <f t="shared" si="21"/>
        <v>#N/A</v>
      </c>
      <c r="Q570" s="127"/>
      <c r="R570" s="127"/>
    </row>
    <row r="571" spans="9:18" ht="15" x14ac:dyDescent="0.25">
      <c r="I571" s="127"/>
      <c r="J571" s="127"/>
      <c r="K571" s="127"/>
      <c r="P571" s="1" t="e">
        <f t="shared" si="21"/>
        <v>#N/A</v>
      </c>
      <c r="Q571" s="127"/>
      <c r="R571" s="127"/>
    </row>
    <row r="572" spans="9:18" ht="15" x14ac:dyDescent="0.25">
      <c r="I572" s="127"/>
      <c r="J572" s="127"/>
      <c r="K572" s="127"/>
      <c r="P572" s="1" t="e">
        <f t="shared" si="21"/>
        <v>#N/A</v>
      </c>
      <c r="Q572" s="127"/>
      <c r="R572" s="127"/>
    </row>
    <row r="573" spans="9:18" ht="15" x14ac:dyDescent="0.25">
      <c r="I573" s="127"/>
      <c r="J573" s="127"/>
      <c r="K573" s="127"/>
      <c r="P573" s="1" t="e">
        <f t="shared" si="21"/>
        <v>#N/A</v>
      </c>
      <c r="Q573" s="127"/>
      <c r="R573" s="127"/>
    </row>
    <row r="574" spans="9:18" ht="15" x14ac:dyDescent="0.25">
      <c r="P574" s="1">
        <f t="shared" ref="P574:P591" si="22">VLOOKUP(I73,$Q$1:$R$1324,2,FALSE)</f>
        <v>12887</v>
      </c>
      <c r="Q574" s="127"/>
      <c r="R574" s="127"/>
    </row>
    <row r="575" spans="9:18" ht="15" x14ac:dyDescent="0.25">
      <c r="P575" s="1">
        <f t="shared" si="22"/>
        <v>13637</v>
      </c>
      <c r="Q575" s="127"/>
      <c r="R575" s="127"/>
    </row>
    <row r="576" spans="9:18" ht="15" x14ac:dyDescent="0.25">
      <c r="P576" s="1">
        <f t="shared" si="22"/>
        <v>14106</v>
      </c>
      <c r="Q576" s="127"/>
      <c r="R576" s="127"/>
    </row>
    <row r="577" spans="16:18" ht="15" x14ac:dyDescent="0.25">
      <c r="P577" s="1">
        <f t="shared" si="22"/>
        <v>12559</v>
      </c>
      <c r="Q577" s="127"/>
      <c r="R577" s="127"/>
    </row>
    <row r="578" spans="16:18" ht="15" x14ac:dyDescent="0.25">
      <c r="P578" s="1">
        <f t="shared" si="22"/>
        <v>10828</v>
      </c>
      <c r="Q578" s="127"/>
      <c r="R578" s="127"/>
    </row>
    <row r="579" spans="16:18" ht="15" x14ac:dyDescent="0.25">
      <c r="P579" s="1">
        <f t="shared" si="22"/>
        <v>10747</v>
      </c>
      <c r="Q579" s="127"/>
      <c r="R579" s="127"/>
    </row>
    <row r="580" spans="16:18" ht="15" x14ac:dyDescent="0.25">
      <c r="P580" s="1">
        <f t="shared" si="22"/>
        <v>9096</v>
      </c>
      <c r="Q580" s="127"/>
      <c r="R580" s="127"/>
    </row>
    <row r="581" spans="16:18" ht="15" x14ac:dyDescent="0.25">
      <c r="P581" s="1">
        <f t="shared" si="22"/>
        <v>15113</v>
      </c>
      <c r="Q581" s="127"/>
      <c r="R581" s="127"/>
    </row>
    <row r="582" spans="16:18" ht="15" x14ac:dyDescent="0.25">
      <c r="P582" s="1">
        <f t="shared" si="22"/>
        <v>7912</v>
      </c>
      <c r="Q582" s="127"/>
      <c r="R582" s="127"/>
    </row>
    <row r="583" spans="16:18" ht="15" x14ac:dyDescent="0.25">
      <c r="P583" s="1">
        <f t="shared" si="22"/>
        <v>5407</v>
      </c>
      <c r="Q583" s="127"/>
      <c r="R583" s="127"/>
    </row>
    <row r="584" spans="16:18" ht="15" x14ac:dyDescent="0.25">
      <c r="P584" s="1">
        <f t="shared" si="22"/>
        <v>11693</v>
      </c>
      <c r="Q584" s="127"/>
      <c r="R584" s="127"/>
    </row>
    <row r="585" spans="16:18" ht="15" x14ac:dyDescent="0.25">
      <c r="P585" s="1">
        <f t="shared" si="22"/>
        <v>19165</v>
      </c>
      <c r="Q585" s="127"/>
      <c r="R585" s="127"/>
    </row>
    <row r="586" spans="16:18" ht="15" x14ac:dyDescent="0.25">
      <c r="P586" s="1">
        <f t="shared" si="22"/>
        <v>11745</v>
      </c>
      <c r="Q586" s="127"/>
      <c r="R586" s="127"/>
    </row>
    <row r="587" spans="16:18" ht="15" x14ac:dyDescent="0.25">
      <c r="P587" s="1">
        <f t="shared" si="22"/>
        <v>10372</v>
      </c>
      <c r="Q587" s="127"/>
      <c r="R587" s="127"/>
    </row>
    <row r="588" spans="16:18" ht="15" x14ac:dyDescent="0.25">
      <c r="P588" s="1">
        <f t="shared" si="22"/>
        <v>7087</v>
      </c>
      <c r="Q588" s="127"/>
      <c r="R588" s="127"/>
    </row>
    <row r="589" spans="16:18" ht="15" x14ac:dyDescent="0.25">
      <c r="P589" s="1">
        <f t="shared" si="22"/>
        <v>11206</v>
      </c>
      <c r="Q589" s="127"/>
      <c r="R589" s="127"/>
    </row>
    <row r="590" spans="16:18" ht="15" x14ac:dyDescent="0.25">
      <c r="P590" s="1">
        <f t="shared" si="22"/>
        <v>3403</v>
      </c>
      <c r="Q590" s="127"/>
      <c r="R590" s="127"/>
    </row>
    <row r="591" spans="16:18" ht="15" x14ac:dyDescent="0.25">
      <c r="P591" s="1">
        <f t="shared" si="22"/>
        <v>12508</v>
      </c>
      <c r="Q591" s="127"/>
      <c r="R591" s="127"/>
    </row>
    <row r="592" spans="16:18" ht="15" x14ac:dyDescent="0.25">
      <c r="P592" s="1" t="e">
        <f>VLOOKUP(#REF!,$Q$1:$R$1324,2,FALSE)</f>
        <v>#REF!</v>
      </c>
      <c r="Q592" s="127"/>
      <c r="R592" s="127"/>
    </row>
    <row r="593" spans="16:18" ht="15" x14ac:dyDescent="0.25">
      <c r="P593" s="1">
        <f t="shared" ref="P593:P625" si="23">VLOOKUP(I91,$Q$1:$R$1324,2,FALSE)</f>
        <v>12046</v>
      </c>
      <c r="Q593" s="127"/>
      <c r="R593" s="127"/>
    </row>
    <row r="594" spans="16:18" ht="15" x14ac:dyDescent="0.25">
      <c r="P594" s="1">
        <f t="shared" si="23"/>
        <v>12986</v>
      </c>
      <c r="Q594" s="127"/>
      <c r="R594" s="127"/>
    </row>
    <row r="595" spans="16:18" ht="15" x14ac:dyDescent="0.25">
      <c r="P595" s="1">
        <f t="shared" si="23"/>
        <v>7671</v>
      </c>
      <c r="Q595" s="127"/>
      <c r="R595" s="127"/>
    </row>
    <row r="596" spans="16:18" ht="15" x14ac:dyDescent="0.25">
      <c r="P596" s="1">
        <f t="shared" si="23"/>
        <v>6999</v>
      </c>
      <c r="Q596" s="127"/>
      <c r="R596" s="127"/>
    </row>
    <row r="597" spans="16:18" ht="15" x14ac:dyDescent="0.25">
      <c r="P597" s="1">
        <f t="shared" si="23"/>
        <v>4054</v>
      </c>
      <c r="Q597" s="127"/>
      <c r="R597" s="127"/>
    </row>
    <row r="598" spans="16:18" ht="15" x14ac:dyDescent="0.25">
      <c r="P598" s="1">
        <f t="shared" si="23"/>
        <v>12285</v>
      </c>
      <c r="Q598" s="127"/>
      <c r="R598" s="127"/>
    </row>
    <row r="599" spans="16:18" ht="15" x14ac:dyDescent="0.25">
      <c r="P599" s="1">
        <f t="shared" si="23"/>
        <v>7858</v>
      </c>
      <c r="Q599" s="127"/>
      <c r="R599" s="127"/>
    </row>
    <row r="600" spans="16:18" ht="15" x14ac:dyDescent="0.25">
      <c r="P600" s="1">
        <f t="shared" si="23"/>
        <v>3758</v>
      </c>
      <c r="Q600" s="127"/>
      <c r="R600" s="127"/>
    </row>
    <row r="601" spans="16:18" ht="15" x14ac:dyDescent="0.25">
      <c r="P601" s="1">
        <f t="shared" si="23"/>
        <v>6712</v>
      </c>
      <c r="Q601" s="127"/>
      <c r="R601" s="127"/>
    </row>
    <row r="602" spans="16:18" ht="15" x14ac:dyDescent="0.25">
      <c r="P602" s="1">
        <f t="shared" si="23"/>
        <v>3416</v>
      </c>
      <c r="Q602" s="127"/>
      <c r="R602" s="127"/>
    </row>
    <row r="603" spans="16:18" ht="15" x14ac:dyDescent="0.25">
      <c r="P603" s="1">
        <f t="shared" si="23"/>
        <v>9869</v>
      </c>
      <c r="Q603" s="127"/>
      <c r="R603" s="127"/>
    </row>
    <row r="604" spans="16:18" ht="15" x14ac:dyDescent="0.25">
      <c r="P604" s="1">
        <f t="shared" si="23"/>
        <v>10217</v>
      </c>
      <c r="Q604" s="127"/>
      <c r="R604" s="127"/>
    </row>
    <row r="605" spans="16:18" ht="15" x14ac:dyDescent="0.25">
      <c r="P605" s="1">
        <f t="shared" si="23"/>
        <v>4847</v>
      </c>
      <c r="Q605" s="127"/>
      <c r="R605" s="127"/>
    </row>
    <row r="606" spans="16:18" ht="15" x14ac:dyDescent="0.25">
      <c r="P606" s="1">
        <f t="shared" si="23"/>
        <v>12506</v>
      </c>
      <c r="Q606" s="127"/>
      <c r="R606" s="127"/>
    </row>
    <row r="607" spans="16:18" ht="15" x14ac:dyDescent="0.25">
      <c r="P607" s="1">
        <f t="shared" si="23"/>
        <v>7993</v>
      </c>
      <c r="Q607" s="127"/>
      <c r="R607" s="127"/>
    </row>
    <row r="608" spans="16:18" ht="15" x14ac:dyDescent="0.25">
      <c r="P608" s="1">
        <f t="shared" si="23"/>
        <v>11119</v>
      </c>
      <c r="Q608" s="127"/>
      <c r="R608" s="127"/>
    </row>
    <row r="609" spans="16:18" ht="15" x14ac:dyDescent="0.25">
      <c r="P609" s="1">
        <f t="shared" si="23"/>
        <v>3768</v>
      </c>
      <c r="Q609" s="127"/>
      <c r="R609" s="127"/>
    </row>
    <row r="610" spans="16:18" ht="15" x14ac:dyDescent="0.25">
      <c r="P610" s="1">
        <f t="shared" si="23"/>
        <v>4785</v>
      </c>
      <c r="Q610" s="127"/>
      <c r="R610" s="127"/>
    </row>
    <row r="611" spans="16:18" ht="15" x14ac:dyDescent="0.25">
      <c r="P611" s="1">
        <f t="shared" si="23"/>
        <v>14932</v>
      </c>
      <c r="Q611" s="127"/>
      <c r="R611" s="127"/>
    </row>
    <row r="612" spans="16:18" ht="15" x14ac:dyDescent="0.25">
      <c r="P612" s="1">
        <f t="shared" si="23"/>
        <v>6033</v>
      </c>
      <c r="Q612" s="127"/>
      <c r="R612" s="127"/>
    </row>
    <row r="613" spans="16:18" ht="15" x14ac:dyDescent="0.25">
      <c r="P613" s="1">
        <f t="shared" si="23"/>
        <v>14383</v>
      </c>
      <c r="Q613" s="127"/>
      <c r="R613" s="127"/>
    </row>
    <row r="614" spans="16:18" ht="15" x14ac:dyDescent="0.25">
      <c r="P614" s="1">
        <f t="shared" si="23"/>
        <v>6676</v>
      </c>
      <c r="Q614" s="127"/>
      <c r="R614" s="127"/>
    </row>
    <row r="615" spans="16:18" ht="15" x14ac:dyDescent="0.25">
      <c r="P615" s="1">
        <f t="shared" si="23"/>
        <v>10810</v>
      </c>
      <c r="Q615" s="127"/>
      <c r="R615" s="127"/>
    </row>
    <row r="616" spans="16:18" ht="15" x14ac:dyDescent="0.25">
      <c r="P616" s="1">
        <f t="shared" si="23"/>
        <v>11081</v>
      </c>
      <c r="Q616" s="127"/>
      <c r="R616" s="127"/>
    </row>
    <row r="617" spans="16:18" ht="15" x14ac:dyDescent="0.25">
      <c r="P617" s="1">
        <f t="shared" si="23"/>
        <v>9183</v>
      </c>
      <c r="Q617" s="127"/>
      <c r="R617" s="127"/>
    </row>
    <row r="618" spans="16:18" ht="15" x14ac:dyDescent="0.25">
      <c r="P618" s="1">
        <f t="shared" si="23"/>
        <v>10693</v>
      </c>
      <c r="Q618" s="127"/>
      <c r="R618" s="127"/>
    </row>
    <row r="619" spans="16:18" ht="15" x14ac:dyDescent="0.25">
      <c r="P619" s="1">
        <f t="shared" si="23"/>
        <v>4937</v>
      </c>
      <c r="Q619" s="127"/>
      <c r="R619" s="127"/>
    </row>
    <row r="620" spans="16:18" ht="15" x14ac:dyDescent="0.25">
      <c r="P620" s="1">
        <f t="shared" si="23"/>
        <v>13865</v>
      </c>
      <c r="Q620" s="127"/>
      <c r="R620" s="127"/>
    </row>
    <row r="621" spans="16:18" ht="15" x14ac:dyDescent="0.25">
      <c r="P621" s="1">
        <f t="shared" si="23"/>
        <v>8271</v>
      </c>
      <c r="Q621" s="127"/>
      <c r="R621" s="127"/>
    </row>
    <row r="622" spans="16:18" ht="15" x14ac:dyDescent="0.25">
      <c r="P622" s="1">
        <f t="shared" si="23"/>
        <v>6936</v>
      </c>
      <c r="Q622" s="127"/>
      <c r="R622" s="127"/>
    </row>
    <row r="623" spans="16:18" ht="15" x14ac:dyDescent="0.25">
      <c r="P623" s="1">
        <f t="shared" si="23"/>
        <v>9743</v>
      </c>
      <c r="Q623" s="127"/>
      <c r="R623" s="127"/>
    </row>
    <row r="624" spans="16:18" ht="15" x14ac:dyDescent="0.25">
      <c r="P624" s="1">
        <f t="shared" si="23"/>
        <v>4672</v>
      </c>
      <c r="Q624" s="127"/>
      <c r="R624" s="127"/>
    </row>
    <row r="625" spans="16:18" ht="15" x14ac:dyDescent="0.25">
      <c r="P625" s="1">
        <f t="shared" si="23"/>
        <v>7</v>
      </c>
      <c r="Q625" s="127"/>
      <c r="R625" s="127"/>
    </row>
    <row r="626" spans="16:18" ht="15" x14ac:dyDescent="0.25">
      <c r="P626" s="1" t="e">
        <f>VLOOKUP(#REF!,$Q$1:$R$1324,2,FALSE)</f>
        <v>#REF!</v>
      </c>
      <c r="Q626" s="127"/>
      <c r="R626" s="127"/>
    </row>
    <row r="627" spans="16:18" ht="15" x14ac:dyDescent="0.25">
      <c r="P627" s="1">
        <f t="shared" ref="P627:P664" si="24">VLOOKUP(I124,$Q$1:$R$1324,2,FALSE)</f>
        <v>8472</v>
      </c>
      <c r="Q627" s="127"/>
      <c r="R627" s="127"/>
    </row>
    <row r="628" spans="16:18" ht="15" x14ac:dyDescent="0.25">
      <c r="P628" s="1">
        <f t="shared" si="24"/>
        <v>17946</v>
      </c>
      <c r="Q628" s="127"/>
      <c r="R628" s="127"/>
    </row>
    <row r="629" spans="16:18" ht="15" x14ac:dyDescent="0.25">
      <c r="P629" s="1">
        <f t="shared" si="24"/>
        <v>13256</v>
      </c>
      <c r="Q629" s="127"/>
      <c r="R629" s="127"/>
    </row>
    <row r="630" spans="16:18" ht="15" x14ac:dyDescent="0.25">
      <c r="P630" s="1">
        <f t="shared" si="24"/>
        <v>10454</v>
      </c>
      <c r="Q630" s="127"/>
      <c r="R630" s="127"/>
    </row>
    <row r="631" spans="16:18" ht="15" x14ac:dyDescent="0.25">
      <c r="P631" s="1">
        <f t="shared" si="24"/>
        <v>11487</v>
      </c>
      <c r="Q631" s="127"/>
      <c r="R631" s="127"/>
    </row>
    <row r="632" spans="16:18" ht="15" x14ac:dyDescent="0.25">
      <c r="P632" s="1">
        <f t="shared" si="24"/>
        <v>9513</v>
      </c>
      <c r="Q632" s="127"/>
      <c r="R632" s="127"/>
    </row>
    <row r="633" spans="16:18" ht="15" x14ac:dyDescent="0.25">
      <c r="P633" s="1">
        <f t="shared" si="24"/>
        <v>6582</v>
      </c>
      <c r="Q633" s="127"/>
      <c r="R633" s="127"/>
    </row>
    <row r="634" spans="16:18" ht="15" x14ac:dyDescent="0.25">
      <c r="P634" s="1">
        <f t="shared" si="24"/>
        <v>8703</v>
      </c>
      <c r="Q634" s="127"/>
      <c r="R634" s="127"/>
    </row>
    <row r="635" spans="16:18" ht="15" x14ac:dyDescent="0.25">
      <c r="P635" s="1">
        <f t="shared" si="24"/>
        <v>9993</v>
      </c>
      <c r="Q635" s="127"/>
      <c r="R635" s="127"/>
    </row>
    <row r="636" spans="16:18" ht="15" x14ac:dyDescent="0.25">
      <c r="P636" s="1">
        <f t="shared" si="24"/>
        <v>5680</v>
      </c>
      <c r="Q636" s="127"/>
      <c r="R636" s="127"/>
    </row>
    <row r="637" spans="16:18" ht="15" x14ac:dyDescent="0.25">
      <c r="P637" s="1">
        <f t="shared" si="24"/>
        <v>12520</v>
      </c>
      <c r="Q637" s="127"/>
      <c r="R637" s="127"/>
    </row>
    <row r="638" spans="16:18" ht="15" x14ac:dyDescent="0.25">
      <c r="P638" s="1">
        <f t="shared" si="24"/>
        <v>13658</v>
      </c>
      <c r="Q638" s="127"/>
      <c r="R638" s="127"/>
    </row>
    <row r="639" spans="16:18" ht="15" x14ac:dyDescent="0.25">
      <c r="P639" s="1">
        <f t="shared" si="24"/>
        <v>15279</v>
      </c>
      <c r="Q639" s="127"/>
      <c r="R639" s="127"/>
    </row>
    <row r="640" spans="16:18" ht="15" x14ac:dyDescent="0.25">
      <c r="P640" s="1">
        <f t="shared" si="24"/>
        <v>14715</v>
      </c>
      <c r="Q640" s="127"/>
      <c r="R640" s="127"/>
    </row>
    <row r="641" spans="16:18" ht="15" x14ac:dyDescent="0.25">
      <c r="P641" s="1">
        <f t="shared" si="24"/>
        <v>5059</v>
      </c>
      <c r="Q641" s="127"/>
      <c r="R641" s="127"/>
    </row>
    <row r="642" spans="16:18" ht="15" x14ac:dyDescent="0.25">
      <c r="P642" s="1">
        <f t="shared" si="24"/>
        <v>6757</v>
      </c>
      <c r="Q642" s="127"/>
      <c r="R642" s="127"/>
    </row>
    <row r="643" spans="16:18" ht="15" x14ac:dyDescent="0.25">
      <c r="P643" s="1">
        <f t="shared" si="24"/>
        <v>4402</v>
      </c>
      <c r="Q643" s="127"/>
      <c r="R643" s="127"/>
    </row>
    <row r="644" spans="16:18" ht="15" x14ac:dyDescent="0.25">
      <c r="P644" s="1">
        <f t="shared" si="24"/>
        <v>6278</v>
      </c>
      <c r="Q644" s="127"/>
      <c r="R644" s="127"/>
    </row>
    <row r="645" spans="16:18" ht="15" x14ac:dyDescent="0.25">
      <c r="P645" s="1">
        <f t="shared" si="24"/>
        <v>3867</v>
      </c>
      <c r="Q645" s="127"/>
      <c r="R645" s="127"/>
    </row>
    <row r="646" spans="16:18" ht="15" x14ac:dyDescent="0.25">
      <c r="P646" s="1">
        <f t="shared" si="24"/>
        <v>2702</v>
      </c>
      <c r="Q646" s="127"/>
      <c r="R646" s="127"/>
    </row>
    <row r="647" spans="16:18" ht="15" x14ac:dyDescent="0.25">
      <c r="P647" s="1">
        <f t="shared" si="24"/>
        <v>3905</v>
      </c>
      <c r="Q647" s="127"/>
      <c r="R647" s="127"/>
    </row>
    <row r="648" spans="16:18" ht="15" x14ac:dyDescent="0.25">
      <c r="P648" s="1">
        <f t="shared" si="24"/>
        <v>1149</v>
      </c>
      <c r="Q648" s="127"/>
      <c r="R648" s="127"/>
    </row>
    <row r="649" spans="16:18" ht="15" x14ac:dyDescent="0.25">
      <c r="P649" s="1">
        <f t="shared" si="24"/>
        <v>8817</v>
      </c>
      <c r="Q649" s="127"/>
      <c r="R649" s="127"/>
    </row>
    <row r="650" spans="16:18" ht="15" x14ac:dyDescent="0.25">
      <c r="P650" s="1">
        <f t="shared" si="24"/>
        <v>4841</v>
      </c>
      <c r="Q650" s="127"/>
      <c r="R650" s="127"/>
    </row>
    <row r="651" spans="16:18" ht="15" x14ac:dyDescent="0.25">
      <c r="P651" s="1">
        <f t="shared" si="24"/>
        <v>9397</v>
      </c>
      <c r="Q651" s="127"/>
      <c r="R651" s="127"/>
    </row>
    <row r="652" spans="16:18" ht="15" x14ac:dyDescent="0.25">
      <c r="P652" s="1">
        <f t="shared" si="24"/>
        <v>3214</v>
      </c>
      <c r="Q652" s="127"/>
      <c r="R652" s="127"/>
    </row>
    <row r="653" spans="16:18" ht="15" x14ac:dyDescent="0.25">
      <c r="P653" s="1">
        <f t="shared" si="24"/>
        <v>5648</v>
      </c>
      <c r="Q653" s="127"/>
      <c r="R653" s="127"/>
    </row>
    <row r="654" spans="16:18" ht="15" x14ac:dyDescent="0.25">
      <c r="P654" s="1">
        <f t="shared" si="24"/>
        <v>8369</v>
      </c>
      <c r="Q654" s="127"/>
      <c r="R654" s="127"/>
    </row>
    <row r="655" spans="16:18" ht="15" x14ac:dyDescent="0.25">
      <c r="P655" s="1">
        <f t="shared" si="24"/>
        <v>9079</v>
      </c>
      <c r="Q655" s="127"/>
      <c r="R655" s="127"/>
    </row>
    <row r="656" spans="16:18" ht="15" x14ac:dyDescent="0.25">
      <c r="P656" s="1">
        <f t="shared" si="24"/>
        <v>4056</v>
      </c>
      <c r="Q656" s="127"/>
      <c r="R656" s="127"/>
    </row>
    <row r="657" spans="16:18" ht="15" x14ac:dyDescent="0.25">
      <c r="P657" s="1">
        <f t="shared" si="24"/>
        <v>11291</v>
      </c>
      <c r="Q657" s="127"/>
      <c r="R657" s="127"/>
    </row>
    <row r="658" spans="16:18" ht="15" x14ac:dyDescent="0.25">
      <c r="P658" s="1">
        <f t="shared" si="24"/>
        <v>8</v>
      </c>
      <c r="Q658" s="127"/>
      <c r="R658" s="127"/>
    </row>
    <row r="659" spans="16:18" ht="15" x14ac:dyDescent="0.25">
      <c r="P659" s="1">
        <f t="shared" si="24"/>
        <v>2309</v>
      </c>
      <c r="Q659" s="127"/>
      <c r="R659" s="127"/>
    </row>
    <row r="660" spans="16:18" ht="15" x14ac:dyDescent="0.25">
      <c r="P660" s="1">
        <f t="shared" si="24"/>
        <v>111</v>
      </c>
      <c r="Q660" s="127"/>
      <c r="R660" s="127"/>
    </row>
    <row r="661" spans="16:18" ht="15" x14ac:dyDescent="0.25">
      <c r="P661" s="1">
        <f t="shared" si="24"/>
        <v>5528</v>
      </c>
      <c r="Q661" s="127"/>
      <c r="R661" s="127"/>
    </row>
    <row r="662" spans="16:18" ht="15" x14ac:dyDescent="0.25">
      <c r="P662" s="1">
        <f t="shared" si="24"/>
        <v>7023</v>
      </c>
      <c r="Q662" s="127"/>
      <c r="R662" s="127"/>
    </row>
    <row r="663" spans="16:18" ht="15" x14ac:dyDescent="0.25">
      <c r="P663" s="1">
        <f t="shared" si="24"/>
        <v>9819</v>
      </c>
      <c r="Q663" s="127"/>
      <c r="R663" s="127"/>
    </row>
    <row r="664" spans="16:18" ht="15" x14ac:dyDescent="0.25">
      <c r="P664" s="1">
        <f t="shared" si="24"/>
        <v>4214</v>
      </c>
      <c r="Q664" s="127"/>
      <c r="R664" s="127"/>
    </row>
    <row r="665" spans="16:18" ht="15" x14ac:dyDescent="0.25">
      <c r="P665" s="1" t="e">
        <f>VLOOKUP(#REF!,$Q$1:$R$1324,2,FALSE)</f>
        <v>#REF!</v>
      </c>
      <c r="Q665" s="127"/>
      <c r="R665" s="127"/>
    </row>
    <row r="666" spans="16:18" ht="15" x14ac:dyDescent="0.25">
      <c r="P666" s="1">
        <f t="shared" ref="P666:P678" si="25">VLOOKUP(I162,$Q$1:$R$1324,2,FALSE)</f>
        <v>4410</v>
      </c>
      <c r="Q666" s="127"/>
      <c r="R666" s="127"/>
    </row>
    <row r="667" spans="16:18" ht="15" x14ac:dyDescent="0.25">
      <c r="P667" s="1">
        <f t="shared" si="25"/>
        <v>2115</v>
      </c>
      <c r="Q667" s="127"/>
      <c r="R667" s="127"/>
    </row>
    <row r="668" spans="16:18" ht="15" x14ac:dyDescent="0.25">
      <c r="P668" s="1">
        <f t="shared" si="25"/>
        <v>4417</v>
      </c>
      <c r="Q668" s="127"/>
      <c r="R668" s="127"/>
    </row>
    <row r="669" spans="16:18" ht="15" x14ac:dyDescent="0.25">
      <c r="P669" s="1">
        <f t="shared" si="25"/>
        <v>6165</v>
      </c>
      <c r="Q669" s="127"/>
      <c r="R669" s="127"/>
    </row>
    <row r="670" spans="16:18" ht="15" x14ac:dyDescent="0.25">
      <c r="P670" s="1">
        <f t="shared" si="25"/>
        <v>76</v>
      </c>
      <c r="Q670" s="127"/>
      <c r="R670" s="127"/>
    </row>
    <row r="671" spans="16:18" ht="15" x14ac:dyDescent="0.25">
      <c r="P671" s="1">
        <f t="shared" si="25"/>
        <v>5867</v>
      </c>
      <c r="Q671" s="127"/>
      <c r="R671" s="127"/>
    </row>
    <row r="672" spans="16:18" ht="15" x14ac:dyDescent="0.25">
      <c r="P672" s="1">
        <f t="shared" si="25"/>
        <v>11209</v>
      </c>
      <c r="Q672" s="127"/>
      <c r="R672" s="127"/>
    </row>
    <row r="673" spans="16:18" ht="15" x14ac:dyDescent="0.25">
      <c r="P673" s="1">
        <f t="shared" si="25"/>
        <v>2975</v>
      </c>
      <c r="Q673" s="127"/>
      <c r="R673" s="127"/>
    </row>
    <row r="674" spans="16:18" ht="15" x14ac:dyDescent="0.25">
      <c r="P674" s="1">
        <f t="shared" si="25"/>
        <v>7814</v>
      </c>
      <c r="Q674" s="127"/>
      <c r="R674" s="127"/>
    </row>
    <row r="675" spans="16:18" ht="15" x14ac:dyDescent="0.25">
      <c r="P675" s="1">
        <f t="shared" si="25"/>
        <v>7152</v>
      </c>
      <c r="Q675" s="127"/>
      <c r="R675" s="127"/>
    </row>
    <row r="676" spans="16:18" ht="15" x14ac:dyDescent="0.25">
      <c r="P676" s="1">
        <f t="shared" si="25"/>
        <v>4402</v>
      </c>
      <c r="Q676" s="127"/>
      <c r="R676" s="127"/>
    </row>
    <row r="677" spans="16:18" ht="15" x14ac:dyDescent="0.25">
      <c r="P677" s="1">
        <f t="shared" si="25"/>
        <v>5946</v>
      </c>
      <c r="Q677" s="127"/>
      <c r="R677" s="127"/>
    </row>
    <row r="678" spans="16:18" ht="15" x14ac:dyDescent="0.25">
      <c r="P678" s="1">
        <f t="shared" si="25"/>
        <v>8565</v>
      </c>
      <c r="Q678" s="127"/>
      <c r="R678" s="127"/>
    </row>
    <row r="679" spans="16:18" ht="15" x14ac:dyDescent="0.25">
      <c r="P679" s="1" t="e">
        <f>VLOOKUP(#REF!,$Q$1:$R$1324,2,FALSE)</f>
        <v>#REF!</v>
      </c>
      <c r="Q679" s="127"/>
      <c r="R679" s="127"/>
    </row>
    <row r="680" spans="16:18" ht="15" x14ac:dyDescent="0.25">
      <c r="P680" s="1" t="e">
        <f>VLOOKUP(#REF!,$Q$1:$R$1324,2,FALSE)</f>
        <v>#REF!</v>
      </c>
      <c r="Q680" s="127"/>
      <c r="R680" s="127"/>
    </row>
    <row r="681" spans="16:18" ht="15" x14ac:dyDescent="0.25">
      <c r="P681" s="1" t="e">
        <f>VLOOKUP(I175,$Q$1:$R$1324,2,FALSE)</f>
        <v>#N/A</v>
      </c>
      <c r="Q681" s="127"/>
      <c r="R681" s="127"/>
    </row>
    <row r="682" spans="16:18" ht="15" x14ac:dyDescent="0.25">
      <c r="P682" s="1" t="e">
        <f>VLOOKUP(#REF!,$Q$1:$R$1324,2,FALSE)</f>
        <v>#REF!</v>
      </c>
      <c r="Q682" s="127"/>
      <c r="R682" s="127"/>
    </row>
    <row r="683" spans="16:18" ht="15" x14ac:dyDescent="0.25">
      <c r="P683" s="1">
        <f>VLOOKUP(I176,$Q$1:$R$1324,2,FALSE)</f>
        <v>12266</v>
      </c>
      <c r="Q683" s="127"/>
      <c r="R683" s="127"/>
    </row>
    <row r="684" spans="16:18" ht="15" x14ac:dyDescent="0.25">
      <c r="P684" s="1">
        <f>VLOOKUP(I177,$Q$1:$R$1324,2,FALSE)</f>
        <v>2010</v>
      </c>
      <c r="Q684" s="127"/>
      <c r="R684" s="127"/>
    </row>
    <row r="685" spans="16:18" ht="15" x14ac:dyDescent="0.25">
      <c r="P685" s="1" t="e">
        <f>VLOOKUP(#REF!,$Q$1:$R$1324,2,FALSE)</f>
        <v>#REF!</v>
      </c>
      <c r="Q685" s="127"/>
      <c r="R685" s="127"/>
    </row>
    <row r="686" spans="16:18" ht="15" x14ac:dyDescent="0.25">
      <c r="P686" s="1">
        <f t="shared" ref="P686:P692" si="26">VLOOKUP(I178,$Q$1:$R$1324,2,FALSE)</f>
        <v>13400</v>
      </c>
      <c r="Q686" s="127"/>
      <c r="R686" s="127"/>
    </row>
    <row r="687" spans="16:18" ht="15" x14ac:dyDescent="0.25">
      <c r="P687" s="1">
        <f t="shared" si="26"/>
        <v>5491</v>
      </c>
      <c r="Q687" s="127"/>
      <c r="R687" s="127"/>
    </row>
    <row r="688" spans="16:18" ht="15" x14ac:dyDescent="0.25">
      <c r="P688" s="1">
        <f t="shared" si="26"/>
        <v>10608</v>
      </c>
      <c r="Q688" s="127"/>
      <c r="R688" s="127"/>
    </row>
    <row r="689" spans="16:18" ht="15" x14ac:dyDescent="0.25">
      <c r="P689" s="1">
        <f t="shared" si="26"/>
        <v>14972</v>
      </c>
      <c r="Q689" s="127"/>
      <c r="R689" s="127"/>
    </row>
    <row r="690" spans="16:18" ht="15" x14ac:dyDescent="0.25">
      <c r="P690" s="1">
        <f t="shared" si="26"/>
        <v>5200</v>
      </c>
      <c r="Q690" s="127"/>
      <c r="R690" s="127"/>
    </row>
    <row r="691" spans="16:18" ht="15" x14ac:dyDescent="0.25">
      <c r="P691" s="1">
        <f t="shared" si="26"/>
        <v>5451</v>
      </c>
      <c r="Q691" s="127"/>
      <c r="R691" s="127"/>
    </row>
    <row r="692" spans="16:18" ht="15" x14ac:dyDescent="0.25">
      <c r="P692" s="1">
        <f t="shared" si="26"/>
        <v>14741</v>
      </c>
      <c r="Q692" s="127"/>
      <c r="R692" s="127"/>
    </row>
    <row r="693" spans="16:18" ht="15" x14ac:dyDescent="0.25">
      <c r="P693" s="1" t="e">
        <f>VLOOKUP(#REF!,$Q$1:$R$1324,2,FALSE)</f>
        <v>#REF!</v>
      </c>
      <c r="Q693" s="127"/>
      <c r="R693" s="127"/>
    </row>
    <row r="694" spans="16:18" ht="15" x14ac:dyDescent="0.25">
      <c r="P694" s="1">
        <f t="shared" ref="P694:P705" si="27">VLOOKUP(I185,$Q$1:$R$1324,2,FALSE)</f>
        <v>4870</v>
      </c>
      <c r="Q694" s="127"/>
      <c r="R694" s="127"/>
    </row>
    <row r="695" spans="16:18" ht="15" x14ac:dyDescent="0.25">
      <c r="P695" s="1">
        <f t="shared" si="27"/>
        <v>9567</v>
      </c>
      <c r="Q695" s="127"/>
      <c r="R695" s="127"/>
    </row>
    <row r="696" spans="16:18" ht="15" x14ac:dyDescent="0.25">
      <c r="P696" s="1">
        <f t="shared" si="27"/>
        <v>2154</v>
      </c>
      <c r="Q696" s="127"/>
      <c r="R696" s="127"/>
    </row>
    <row r="697" spans="16:18" ht="15" x14ac:dyDescent="0.25">
      <c r="P697" s="1">
        <f t="shared" si="27"/>
        <v>1234</v>
      </c>
      <c r="Q697" s="127"/>
      <c r="R697" s="127"/>
    </row>
    <row r="698" spans="16:18" ht="15" x14ac:dyDescent="0.25">
      <c r="P698" s="1">
        <f t="shared" si="27"/>
        <v>6196</v>
      </c>
      <c r="Q698" s="127"/>
      <c r="R698" s="127"/>
    </row>
    <row r="699" spans="16:18" ht="15" x14ac:dyDescent="0.25">
      <c r="P699" s="1">
        <f t="shared" si="27"/>
        <v>8872</v>
      </c>
      <c r="Q699" s="127"/>
      <c r="R699" s="127"/>
    </row>
    <row r="700" spans="16:18" ht="15" x14ac:dyDescent="0.25">
      <c r="P700" s="1">
        <f t="shared" si="27"/>
        <v>4533</v>
      </c>
      <c r="Q700" s="127"/>
      <c r="R700" s="127"/>
    </row>
    <row r="701" spans="16:18" ht="15" x14ac:dyDescent="0.25">
      <c r="P701" s="1">
        <f t="shared" si="27"/>
        <v>4932</v>
      </c>
      <c r="Q701" s="127"/>
      <c r="R701" s="127"/>
    </row>
    <row r="702" spans="16:18" ht="15" x14ac:dyDescent="0.25">
      <c r="P702" s="1">
        <f t="shared" si="27"/>
        <v>2109</v>
      </c>
      <c r="Q702" s="127"/>
      <c r="R702" s="127"/>
    </row>
    <row r="703" spans="16:18" ht="15" x14ac:dyDescent="0.25">
      <c r="P703" s="1">
        <f t="shared" si="27"/>
        <v>2478</v>
      </c>
      <c r="Q703" s="127"/>
      <c r="R703" s="127"/>
    </row>
    <row r="704" spans="16:18" ht="15" x14ac:dyDescent="0.25">
      <c r="P704" s="1">
        <f t="shared" si="27"/>
        <v>22708</v>
      </c>
      <c r="Q704" s="127"/>
      <c r="R704" s="127"/>
    </row>
    <row r="705" spans="9:18" ht="15" x14ac:dyDescent="0.25">
      <c r="P705" s="1">
        <f t="shared" si="27"/>
        <v>15369</v>
      </c>
      <c r="Q705" s="127"/>
      <c r="R705" s="127"/>
    </row>
    <row r="706" spans="9:18" ht="15" x14ac:dyDescent="0.25">
      <c r="I706" s="127"/>
      <c r="J706" s="127"/>
      <c r="K706" s="127"/>
      <c r="P706" s="1" t="e">
        <f t="shared" ref="P706:P737" si="28">VLOOKUP(I706,$Q$1:$R$1324,2,FALSE)</f>
        <v>#N/A</v>
      </c>
      <c r="Q706" s="127"/>
      <c r="R706" s="127"/>
    </row>
    <row r="707" spans="9:18" ht="15" x14ac:dyDescent="0.25">
      <c r="I707" s="127"/>
      <c r="J707" s="127"/>
      <c r="K707" s="127"/>
      <c r="P707" s="1" t="e">
        <f t="shared" si="28"/>
        <v>#N/A</v>
      </c>
      <c r="Q707" s="127"/>
      <c r="R707" s="127"/>
    </row>
    <row r="708" spans="9:18" ht="15" x14ac:dyDescent="0.25">
      <c r="I708" s="127"/>
      <c r="J708" s="127"/>
      <c r="K708" s="127"/>
      <c r="P708" s="1" t="e">
        <f t="shared" si="28"/>
        <v>#N/A</v>
      </c>
      <c r="Q708" s="127"/>
      <c r="R708" s="127"/>
    </row>
    <row r="709" spans="9:18" ht="15" x14ac:dyDescent="0.25">
      <c r="I709" s="127"/>
      <c r="J709" s="127"/>
      <c r="K709" s="127"/>
      <c r="P709" s="1" t="e">
        <f t="shared" si="28"/>
        <v>#N/A</v>
      </c>
      <c r="Q709" s="127"/>
      <c r="R709" s="127"/>
    </row>
    <row r="710" spans="9:18" ht="15" x14ac:dyDescent="0.25">
      <c r="I710" s="127"/>
      <c r="J710" s="127"/>
      <c r="K710" s="127"/>
      <c r="P710" s="1" t="e">
        <f t="shared" si="28"/>
        <v>#N/A</v>
      </c>
      <c r="Q710" s="127"/>
      <c r="R710" s="127"/>
    </row>
    <row r="711" spans="9:18" ht="15" x14ac:dyDescent="0.25">
      <c r="I711" s="127"/>
      <c r="J711" s="127"/>
      <c r="K711" s="127"/>
      <c r="P711" s="1" t="e">
        <f t="shared" si="28"/>
        <v>#N/A</v>
      </c>
      <c r="Q711" s="127"/>
      <c r="R711" s="127"/>
    </row>
    <row r="712" spans="9:18" ht="15" x14ac:dyDescent="0.25">
      <c r="I712" s="127"/>
      <c r="J712" s="127"/>
      <c r="K712" s="127"/>
      <c r="P712" s="1" t="e">
        <f t="shared" si="28"/>
        <v>#N/A</v>
      </c>
      <c r="Q712" s="127"/>
      <c r="R712" s="127"/>
    </row>
    <row r="713" spans="9:18" ht="15" x14ac:dyDescent="0.25">
      <c r="I713" s="127"/>
      <c r="J713" s="127"/>
      <c r="K713" s="127"/>
      <c r="P713" s="1" t="e">
        <f t="shared" si="28"/>
        <v>#N/A</v>
      </c>
      <c r="Q713" s="127"/>
      <c r="R713" s="127"/>
    </row>
    <row r="714" spans="9:18" ht="15" x14ac:dyDescent="0.25">
      <c r="I714" s="127"/>
      <c r="J714" s="127"/>
      <c r="K714" s="127"/>
      <c r="P714" s="1" t="e">
        <f t="shared" si="28"/>
        <v>#N/A</v>
      </c>
      <c r="Q714" s="127"/>
      <c r="R714" s="127"/>
    </row>
    <row r="715" spans="9:18" ht="15" x14ac:dyDescent="0.25">
      <c r="I715" s="127"/>
      <c r="J715" s="127"/>
      <c r="K715" s="127"/>
      <c r="P715" s="1" t="e">
        <f t="shared" si="28"/>
        <v>#N/A</v>
      </c>
      <c r="Q715" s="127"/>
      <c r="R715" s="127"/>
    </row>
    <row r="716" spans="9:18" ht="15" x14ac:dyDescent="0.25">
      <c r="I716" s="127"/>
      <c r="J716" s="127"/>
      <c r="K716" s="127"/>
      <c r="P716" s="1" t="e">
        <f t="shared" si="28"/>
        <v>#N/A</v>
      </c>
      <c r="Q716" s="127"/>
      <c r="R716" s="127"/>
    </row>
    <row r="717" spans="9:18" ht="15" x14ac:dyDescent="0.25">
      <c r="I717" s="127"/>
      <c r="J717" s="127"/>
      <c r="K717" s="127"/>
      <c r="P717" s="1" t="e">
        <f t="shared" si="28"/>
        <v>#N/A</v>
      </c>
      <c r="Q717" s="127"/>
      <c r="R717" s="127"/>
    </row>
    <row r="718" spans="9:18" ht="15" x14ac:dyDescent="0.25">
      <c r="I718" s="127"/>
      <c r="J718" s="127"/>
      <c r="K718" s="127"/>
      <c r="P718" s="1" t="e">
        <f t="shared" si="28"/>
        <v>#N/A</v>
      </c>
      <c r="Q718" s="127"/>
      <c r="R718" s="127"/>
    </row>
    <row r="719" spans="9:18" ht="15" x14ac:dyDescent="0.25">
      <c r="I719" s="127"/>
      <c r="J719" s="127"/>
      <c r="K719" s="127"/>
      <c r="P719" s="1" t="e">
        <f t="shared" si="28"/>
        <v>#N/A</v>
      </c>
      <c r="Q719" s="127"/>
      <c r="R719" s="127"/>
    </row>
    <row r="720" spans="9:18" ht="15" x14ac:dyDescent="0.25">
      <c r="I720" s="127"/>
      <c r="J720" s="127"/>
      <c r="K720" s="127"/>
      <c r="P720" s="1" t="e">
        <f t="shared" si="28"/>
        <v>#N/A</v>
      </c>
      <c r="Q720" s="127"/>
      <c r="R720" s="127"/>
    </row>
    <row r="721" spans="9:18" ht="15" x14ac:dyDescent="0.25">
      <c r="I721" s="127"/>
      <c r="J721" s="127"/>
      <c r="K721" s="127"/>
      <c r="P721" s="1" t="e">
        <f t="shared" si="28"/>
        <v>#N/A</v>
      </c>
      <c r="Q721" s="127"/>
      <c r="R721" s="127"/>
    </row>
    <row r="722" spans="9:18" ht="15" x14ac:dyDescent="0.25">
      <c r="I722" s="127"/>
      <c r="J722" s="127"/>
      <c r="K722" s="127"/>
      <c r="P722" s="1" t="e">
        <f t="shared" si="28"/>
        <v>#N/A</v>
      </c>
      <c r="Q722" s="127"/>
      <c r="R722" s="127"/>
    </row>
    <row r="723" spans="9:18" ht="15" x14ac:dyDescent="0.25">
      <c r="I723" s="127"/>
      <c r="J723" s="127"/>
      <c r="K723" s="127"/>
      <c r="P723" s="1" t="e">
        <f t="shared" si="28"/>
        <v>#N/A</v>
      </c>
      <c r="Q723" s="127"/>
      <c r="R723" s="127"/>
    </row>
    <row r="724" spans="9:18" ht="15" x14ac:dyDescent="0.25">
      <c r="I724" s="127"/>
      <c r="J724" s="127"/>
      <c r="K724" s="127"/>
      <c r="P724" s="1" t="e">
        <f t="shared" si="28"/>
        <v>#N/A</v>
      </c>
      <c r="Q724" s="127"/>
      <c r="R724" s="127"/>
    </row>
    <row r="725" spans="9:18" ht="15" x14ac:dyDescent="0.25">
      <c r="I725" s="127"/>
      <c r="J725" s="127"/>
      <c r="K725" s="127"/>
      <c r="P725" s="1" t="e">
        <f t="shared" si="28"/>
        <v>#N/A</v>
      </c>
      <c r="Q725" s="127"/>
      <c r="R725" s="127"/>
    </row>
    <row r="726" spans="9:18" ht="15" x14ac:dyDescent="0.25">
      <c r="I726" s="127"/>
      <c r="J726" s="127"/>
      <c r="K726" s="127"/>
      <c r="P726" s="1" t="e">
        <f t="shared" si="28"/>
        <v>#N/A</v>
      </c>
      <c r="Q726" s="127"/>
      <c r="R726" s="127"/>
    </row>
    <row r="727" spans="9:18" ht="15" x14ac:dyDescent="0.25">
      <c r="I727" s="127"/>
      <c r="J727" s="127"/>
      <c r="K727" s="127"/>
      <c r="P727" s="1" t="e">
        <f t="shared" si="28"/>
        <v>#N/A</v>
      </c>
      <c r="Q727" s="127"/>
      <c r="R727" s="127"/>
    </row>
    <row r="728" spans="9:18" ht="15" x14ac:dyDescent="0.25">
      <c r="I728" s="127"/>
      <c r="J728" s="127"/>
      <c r="K728" s="127"/>
      <c r="P728" s="1" t="e">
        <f t="shared" si="28"/>
        <v>#N/A</v>
      </c>
      <c r="Q728" s="147"/>
      <c r="R728" s="127"/>
    </row>
    <row r="729" spans="9:18" ht="15" x14ac:dyDescent="0.25">
      <c r="I729" s="127"/>
      <c r="J729" s="127"/>
      <c r="K729" s="127"/>
      <c r="P729" s="1" t="e">
        <f t="shared" si="28"/>
        <v>#N/A</v>
      </c>
      <c r="Q729" s="127"/>
      <c r="R729" s="127"/>
    </row>
    <row r="730" spans="9:18" ht="15" x14ac:dyDescent="0.25">
      <c r="I730" s="127"/>
      <c r="J730" s="127"/>
      <c r="K730" s="127"/>
      <c r="P730" s="1" t="e">
        <f t="shared" si="28"/>
        <v>#N/A</v>
      </c>
      <c r="Q730" s="127"/>
      <c r="R730" s="127"/>
    </row>
    <row r="731" spans="9:18" ht="15" x14ac:dyDescent="0.25">
      <c r="I731" s="127"/>
      <c r="J731" s="127"/>
      <c r="K731" s="127"/>
      <c r="P731" s="1" t="e">
        <f t="shared" si="28"/>
        <v>#N/A</v>
      </c>
      <c r="Q731" s="127"/>
      <c r="R731" s="127"/>
    </row>
    <row r="732" spans="9:18" ht="15" x14ac:dyDescent="0.25">
      <c r="I732" s="127"/>
      <c r="J732" s="127"/>
      <c r="K732" s="127"/>
      <c r="P732" s="1" t="e">
        <f t="shared" si="28"/>
        <v>#N/A</v>
      </c>
      <c r="Q732" s="127"/>
      <c r="R732" s="127"/>
    </row>
    <row r="733" spans="9:18" ht="15" x14ac:dyDescent="0.25">
      <c r="I733" s="127"/>
      <c r="J733" s="127"/>
      <c r="K733" s="127"/>
      <c r="P733" s="1" t="e">
        <f t="shared" si="28"/>
        <v>#N/A</v>
      </c>
      <c r="Q733" s="147"/>
      <c r="R733" s="127"/>
    </row>
    <row r="734" spans="9:18" ht="15" x14ac:dyDescent="0.25">
      <c r="I734" s="127"/>
      <c r="J734" s="127"/>
      <c r="K734" s="127"/>
      <c r="P734" s="1" t="e">
        <f t="shared" si="28"/>
        <v>#N/A</v>
      </c>
      <c r="Q734" s="127"/>
      <c r="R734" s="127"/>
    </row>
    <row r="735" spans="9:18" ht="15" x14ac:dyDescent="0.25">
      <c r="I735" s="127"/>
      <c r="J735" s="127"/>
      <c r="K735" s="127"/>
      <c r="P735" s="1" t="e">
        <f t="shared" si="28"/>
        <v>#N/A</v>
      </c>
      <c r="Q735" s="127"/>
      <c r="R735" s="127"/>
    </row>
    <row r="736" spans="9:18" ht="15" x14ac:dyDescent="0.25">
      <c r="I736" s="127"/>
      <c r="J736" s="127"/>
      <c r="K736" s="127"/>
      <c r="P736" s="1" t="e">
        <f t="shared" si="28"/>
        <v>#N/A</v>
      </c>
      <c r="Q736" s="127"/>
      <c r="R736" s="127"/>
    </row>
    <row r="737" spans="9:18" ht="15" x14ac:dyDescent="0.25">
      <c r="I737" s="127"/>
      <c r="J737" s="127"/>
      <c r="K737" s="127"/>
      <c r="P737" s="1" t="e">
        <f t="shared" si="28"/>
        <v>#N/A</v>
      </c>
      <c r="Q737" s="127"/>
      <c r="R737" s="127"/>
    </row>
    <row r="738" spans="9:18" ht="15" x14ac:dyDescent="0.25">
      <c r="I738" s="127"/>
      <c r="J738" s="127"/>
      <c r="K738" s="127"/>
      <c r="P738" s="1" t="e">
        <f t="shared" ref="P738:P769" si="29">VLOOKUP(I738,$Q$1:$R$1324,2,FALSE)</f>
        <v>#N/A</v>
      </c>
      <c r="Q738" s="127"/>
      <c r="R738" s="127"/>
    </row>
    <row r="739" spans="9:18" ht="15" x14ac:dyDescent="0.25">
      <c r="I739" s="127"/>
      <c r="J739" s="127"/>
      <c r="K739" s="127"/>
      <c r="P739" s="1" t="e">
        <f t="shared" si="29"/>
        <v>#N/A</v>
      </c>
      <c r="Q739" s="127"/>
      <c r="R739" s="127"/>
    </row>
    <row r="740" spans="9:18" ht="15" x14ac:dyDescent="0.25">
      <c r="I740" s="127"/>
      <c r="J740" s="127"/>
      <c r="K740" s="127"/>
      <c r="P740" s="1" t="e">
        <f t="shared" si="29"/>
        <v>#N/A</v>
      </c>
      <c r="Q740" s="127"/>
      <c r="R740" s="127"/>
    </row>
    <row r="741" spans="9:18" ht="15" x14ac:dyDescent="0.25">
      <c r="I741" s="127"/>
      <c r="J741" s="127"/>
      <c r="K741" s="127"/>
      <c r="P741" s="1" t="e">
        <f t="shared" si="29"/>
        <v>#N/A</v>
      </c>
      <c r="Q741" s="127"/>
      <c r="R741" s="127"/>
    </row>
    <row r="742" spans="9:18" ht="15" x14ac:dyDescent="0.25">
      <c r="I742" s="127"/>
      <c r="J742" s="127"/>
      <c r="K742" s="127"/>
      <c r="P742" s="1" t="e">
        <f t="shared" si="29"/>
        <v>#N/A</v>
      </c>
      <c r="Q742" s="127"/>
      <c r="R742" s="127"/>
    </row>
    <row r="743" spans="9:18" ht="15" x14ac:dyDescent="0.25">
      <c r="I743" s="127"/>
      <c r="J743" s="127"/>
      <c r="K743" s="127"/>
      <c r="P743" s="1" t="e">
        <f t="shared" si="29"/>
        <v>#N/A</v>
      </c>
      <c r="Q743" s="127"/>
      <c r="R743" s="127"/>
    </row>
    <row r="744" spans="9:18" ht="15" x14ac:dyDescent="0.25">
      <c r="I744" s="127"/>
      <c r="J744" s="127"/>
      <c r="K744" s="127"/>
      <c r="P744" s="1" t="e">
        <f t="shared" si="29"/>
        <v>#N/A</v>
      </c>
      <c r="Q744" s="127"/>
      <c r="R744" s="127"/>
    </row>
    <row r="745" spans="9:18" ht="15" x14ac:dyDescent="0.25">
      <c r="I745" s="127"/>
      <c r="J745" s="127"/>
      <c r="K745" s="127"/>
      <c r="P745" s="1" t="e">
        <f t="shared" si="29"/>
        <v>#N/A</v>
      </c>
      <c r="Q745" s="127"/>
      <c r="R745" s="127"/>
    </row>
    <row r="746" spans="9:18" ht="15" x14ac:dyDescent="0.25">
      <c r="I746" s="127"/>
      <c r="J746" s="127"/>
      <c r="K746" s="127"/>
      <c r="P746" s="1" t="e">
        <f t="shared" si="29"/>
        <v>#N/A</v>
      </c>
      <c r="Q746" s="127"/>
      <c r="R746" s="127"/>
    </row>
    <row r="747" spans="9:18" ht="15" x14ac:dyDescent="0.25">
      <c r="I747" s="127"/>
      <c r="J747" s="127"/>
      <c r="K747" s="127"/>
      <c r="P747" s="1" t="e">
        <f t="shared" si="29"/>
        <v>#N/A</v>
      </c>
      <c r="Q747" s="127"/>
      <c r="R747" s="127"/>
    </row>
    <row r="748" spans="9:18" ht="15" x14ac:dyDescent="0.25">
      <c r="I748" s="127"/>
      <c r="J748" s="127"/>
      <c r="K748" s="127"/>
      <c r="P748" s="1" t="e">
        <f t="shared" si="29"/>
        <v>#N/A</v>
      </c>
      <c r="Q748" s="127"/>
      <c r="R748" s="127"/>
    </row>
    <row r="749" spans="9:18" ht="15" x14ac:dyDescent="0.25">
      <c r="I749" s="127"/>
      <c r="J749" s="127"/>
      <c r="K749" s="127"/>
      <c r="P749" s="1" t="e">
        <f t="shared" si="29"/>
        <v>#N/A</v>
      </c>
      <c r="Q749" s="127"/>
      <c r="R749" s="127"/>
    </row>
    <row r="750" spans="9:18" ht="15" x14ac:dyDescent="0.25">
      <c r="I750" s="127"/>
      <c r="J750" s="127"/>
      <c r="K750" s="127"/>
      <c r="P750" s="1" t="e">
        <f t="shared" si="29"/>
        <v>#N/A</v>
      </c>
      <c r="Q750" s="127"/>
      <c r="R750" s="127"/>
    </row>
    <row r="751" spans="9:18" ht="15" x14ac:dyDescent="0.25">
      <c r="I751" s="127"/>
      <c r="J751" s="127"/>
      <c r="K751" s="127"/>
      <c r="P751" s="1" t="e">
        <f t="shared" si="29"/>
        <v>#N/A</v>
      </c>
      <c r="Q751" s="127"/>
      <c r="R751" s="127"/>
    </row>
    <row r="752" spans="9:18" ht="15" x14ac:dyDescent="0.25">
      <c r="I752" s="127"/>
      <c r="J752" s="127"/>
      <c r="K752" s="127"/>
      <c r="P752" s="1" t="e">
        <f t="shared" si="29"/>
        <v>#N/A</v>
      </c>
      <c r="Q752" s="127"/>
      <c r="R752" s="127"/>
    </row>
    <row r="753" spans="9:18" ht="15" x14ac:dyDescent="0.25">
      <c r="I753" s="127"/>
      <c r="J753" s="127"/>
      <c r="K753" s="127"/>
      <c r="P753" s="1" t="e">
        <f t="shared" si="29"/>
        <v>#N/A</v>
      </c>
      <c r="Q753" s="147"/>
      <c r="R753" s="127"/>
    </row>
    <row r="754" spans="9:18" ht="15" x14ac:dyDescent="0.25">
      <c r="I754" s="127"/>
      <c r="J754" s="127"/>
      <c r="K754" s="127"/>
      <c r="P754" s="1" t="e">
        <f t="shared" si="29"/>
        <v>#N/A</v>
      </c>
      <c r="Q754" s="127"/>
      <c r="R754" s="127"/>
    </row>
    <row r="755" spans="9:18" ht="15" x14ac:dyDescent="0.25">
      <c r="I755" s="127"/>
      <c r="J755" s="127"/>
      <c r="K755" s="127"/>
      <c r="P755" s="1" t="e">
        <f t="shared" si="29"/>
        <v>#N/A</v>
      </c>
      <c r="Q755" s="127"/>
      <c r="R755" s="127"/>
    </row>
    <row r="756" spans="9:18" ht="15" x14ac:dyDescent="0.25">
      <c r="I756" s="127"/>
      <c r="J756" s="127"/>
      <c r="K756" s="127"/>
      <c r="P756" s="1" t="e">
        <f t="shared" si="29"/>
        <v>#N/A</v>
      </c>
      <c r="Q756" s="127"/>
      <c r="R756" s="127"/>
    </row>
    <row r="757" spans="9:18" ht="15" x14ac:dyDescent="0.25">
      <c r="I757" s="127"/>
      <c r="J757" s="127"/>
      <c r="K757" s="127"/>
      <c r="P757" s="1" t="e">
        <f t="shared" si="29"/>
        <v>#N/A</v>
      </c>
      <c r="Q757" s="127"/>
      <c r="R757" s="127"/>
    </row>
    <row r="758" spans="9:18" ht="15" x14ac:dyDescent="0.25">
      <c r="I758" s="127"/>
      <c r="J758" s="127"/>
      <c r="K758" s="127"/>
      <c r="P758" s="1" t="e">
        <f t="shared" si="29"/>
        <v>#N/A</v>
      </c>
      <c r="Q758" s="127"/>
      <c r="R758" s="127"/>
    </row>
    <row r="759" spans="9:18" ht="15" x14ac:dyDescent="0.25">
      <c r="I759" s="127"/>
      <c r="J759" s="127"/>
      <c r="K759" s="127"/>
      <c r="P759" s="1" t="e">
        <f t="shared" si="29"/>
        <v>#N/A</v>
      </c>
      <c r="Q759" s="127"/>
      <c r="R759" s="127"/>
    </row>
    <row r="760" spans="9:18" ht="15" x14ac:dyDescent="0.25">
      <c r="I760" s="127"/>
      <c r="J760" s="127"/>
      <c r="K760" s="127"/>
      <c r="P760" s="1" t="e">
        <f t="shared" si="29"/>
        <v>#N/A</v>
      </c>
      <c r="Q760" s="127"/>
      <c r="R760" s="127"/>
    </row>
    <row r="761" spans="9:18" ht="15" x14ac:dyDescent="0.25">
      <c r="I761" s="127"/>
      <c r="J761" s="127"/>
      <c r="K761" s="127"/>
      <c r="P761" s="1" t="e">
        <f t="shared" si="29"/>
        <v>#N/A</v>
      </c>
      <c r="Q761" s="127"/>
      <c r="R761" s="127"/>
    </row>
    <row r="762" spans="9:18" ht="15" x14ac:dyDescent="0.25">
      <c r="I762" s="127"/>
      <c r="J762" s="127"/>
      <c r="K762" s="127"/>
      <c r="P762" s="1" t="e">
        <f t="shared" si="29"/>
        <v>#N/A</v>
      </c>
      <c r="Q762" s="127"/>
      <c r="R762" s="127"/>
    </row>
    <row r="763" spans="9:18" ht="15" x14ac:dyDescent="0.25">
      <c r="I763" s="127"/>
      <c r="J763" s="127"/>
      <c r="K763" s="127"/>
      <c r="P763" s="1" t="e">
        <f t="shared" si="29"/>
        <v>#N/A</v>
      </c>
      <c r="Q763" s="127"/>
      <c r="R763" s="127"/>
    </row>
    <row r="764" spans="9:18" ht="15" x14ac:dyDescent="0.25">
      <c r="I764" s="127"/>
      <c r="J764" s="127"/>
      <c r="K764" s="127"/>
      <c r="P764" s="1" t="e">
        <f t="shared" si="29"/>
        <v>#N/A</v>
      </c>
      <c r="Q764" s="147"/>
      <c r="R764" s="127"/>
    </row>
    <row r="765" spans="9:18" ht="15" x14ac:dyDescent="0.25">
      <c r="I765" s="127"/>
      <c r="J765" s="127"/>
      <c r="K765" s="127"/>
      <c r="P765" s="1" t="e">
        <f t="shared" si="29"/>
        <v>#N/A</v>
      </c>
      <c r="Q765" s="127"/>
      <c r="R765" s="127"/>
    </row>
    <row r="766" spans="9:18" ht="15" x14ac:dyDescent="0.25">
      <c r="I766" s="127"/>
      <c r="J766" s="127"/>
      <c r="K766" s="127"/>
      <c r="P766" s="1" t="e">
        <f t="shared" si="29"/>
        <v>#N/A</v>
      </c>
      <c r="Q766" s="127"/>
      <c r="R766" s="127"/>
    </row>
    <row r="767" spans="9:18" ht="15" x14ac:dyDescent="0.25">
      <c r="I767" s="127"/>
      <c r="J767" s="127"/>
      <c r="K767" s="127"/>
      <c r="P767" s="1" t="e">
        <f t="shared" si="29"/>
        <v>#N/A</v>
      </c>
      <c r="Q767" s="127"/>
      <c r="R767" s="127"/>
    </row>
    <row r="768" spans="9:18" ht="15" x14ac:dyDescent="0.25">
      <c r="I768" s="127"/>
      <c r="J768" s="127"/>
      <c r="K768" s="127"/>
      <c r="P768" s="1" t="e">
        <f t="shared" si="29"/>
        <v>#N/A</v>
      </c>
      <c r="Q768" s="127"/>
      <c r="R768" s="127"/>
    </row>
    <row r="769" spans="9:18" ht="15" x14ac:dyDescent="0.25">
      <c r="I769" s="127"/>
      <c r="J769" s="127"/>
      <c r="K769" s="127"/>
      <c r="P769" s="1" t="e">
        <f t="shared" si="29"/>
        <v>#N/A</v>
      </c>
      <c r="Q769" s="127"/>
      <c r="R769" s="127"/>
    </row>
    <row r="770" spans="9:18" ht="15" x14ac:dyDescent="0.25">
      <c r="I770" s="127"/>
      <c r="J770" s="127"/>
      <c r="K770" s="127"/>
      <c r="P770" s="1" t="e">
        <f t="shared" ref="P770:P791" si="30">VLOOKUP(I770,$Q$1:$R$1324,2,FALSE)</f>
        <v>#N/A</v>
      </c>
      <c r="Q770" s="127"/>
      <c r="R770" s="127"/>
    </row>
    <row r="771" spans="9:18" ht="15" x14ac:dyDescent="0.25">
      <c r="I771" s="127"/>
      <c r="J771" s="127"/>
      <c r="K771" s="127"/>
      <c r="P771" s="1" t="e">
        <f t="shared" si="30"/>
        <v>#N/A</v>
      </c>
      <c r="Q771" s="127"/>
      <c r="R771" s="127"/>
    </row>
    <row r="772" spans="9:18" ht="15" x14ac:dyDescent="0.25">
      <c r="I772" s="127"/>
      <c r="J772" s="127"/>
      <c r="K772" s="127"/>
      <c r="P772" s="1" t="e">
        <f t="shared" si="30"/>
        <v>#N/A</v>
      </c>
      <c r="Q772" s="127"/>
      <c r="R772" s="127"/>
    </row>
    <row r="773" spans="9:18" ht="15" x14ac:dyDescent="0.25">
      <c r="I773" s="127"/>
      <c r="J773" s="127"/>
      <c r="K773" s="127"/>
      <c r="P773" s="1" t="e">
        <f t="shared" si="30"/>
        <v>#N/A</v>
      </c>
      <c r="Q773" s="127"/>
      <c r="R773" s="127"/>
    </row>
    <row r="774" spans="9:18" ht="15" x14ac:dyDescent="0.25">
      <c r="I774" s="127"/>
      <c r="J774" s="127"/>
      <c r="K774" s="127"/>
      <c r="P774" s="1" t="e">
        <f t="shared" si="30"/>
        <v>#N/A</v>
      </c>
      <c r="Q774" s="127"/>
      <c r="R774" s="127"/>
    </row>
    <row r="775" spans="9:18" ht="15" x14ac:dyDescent="0.25">
      <c r="I775" s="127"/>
      <c r="J775" s="127"/>
      <c r="K775" s="127"/>
      <c r="P775" s="1" t="e">
        <f t="shared" si="30"/>
        <v>#N/A</v>
      </c>
      <c r="Q775" s="127"/>
      <c r="R775" s="127"/>
    </row>
    <row r="776" spans="9:18" ht="15" x14ac:dyDescent="0.25">
      <c r="I776" s="127"/>
      <c r="J776" s="127"/>
      <c r="K776" s="127"/>
      <c r="P776" s="1" t="e">
        <f t="shared" si="30"/>
        <v>#N/A</v>
      </c>
      <c r="Q776" s="127"/>
      <c r="R776" s="127"/>
    </row>
    <row r="777" spans="9:18" ht="15" x14ac:dyDescent="0.25">
      <c r="I777" s="127"/>
      <c r="J777" s="127"/>
      <c r="K777" s="127"/>
      <c r="P777" s="1" t="e">
        <f t="shared" si="30"/>
        <v>#N/A</v>
      </c>
      <c r="Q777" s="147"/>
      <c r="R777" s="127"/>
    </row>
    <row r="778" spans="9:18" ht="15" x14ac:dyDescent="0.25">
      <c r="I778" s="127"/>
      <c r="J778" s="127"/>
      <c r="K778" s="127"/>
      <c r="P778" s="1" t="e">
        <f t="shared" si="30"/>
        <v>#N/A</v>
      </c>
      <c r="Q778" s="127"/>
      <c r="R778" s="127"/>
    </row>
    <row r="779" spans="9:18" ht="15" x14ac:dyDescent="0.25">
      <c r="I779" s="127"/>
      <c r="J779" s="127"/>
      <c r="K779" s="127"/>
      <c r="P779" s="1" t="e">
        <f t="shared" si="30"/>
        <v>#N/A</v>
      </c>
      <c r="Q779" s="127"/>
      <c r="R779" s="127"/>
    </row>
    <row r="780" spans="9:18" ht="15" x14ac:dyDescent="0.25">
      <c r="I780" s="127"/>
      <c r="J780" s="127"/>
      <c r="K780" s="127"/>
      <c r="P780" s="1" t="e">
        <f t="shared" si="30"/>
        <v>#N/A</v>
      </c>
      <c r="Q780" s="127"/>
      <c r="R780" s="127"/>
    </row>
    <row r="781" spans="9:18" ht="15" x14ac:dyDescent="0.25">
      <c r="I781" s="127"/>
      <c r="J781" s="127"/>
      <c r="K781" s="127"/>
      <c r="P781" s="1" t="e">
        <f t="shared" si="30"/>
        <v>#N/A</v>
      </c>
      <c r="Q781" s="127"/>
      <c r="R781" s="127"/>
    </row>
    <row r="782" spans="9:18" ht="15" x14ac:dyDescent="0.25">
      <c r="I782" s="127"/>
      <c r="J782" s="127"/>
      <c r="K782" s="127"/>
      <c r="P782" s="1" t="e">
        <f t="shared" si="30"/>
        <v>#N/A</v>
      </c>
      <c r="Q782" s="127"/>
      <c r="R782" s="127"/>
    </row>
    <row r="783" spans="9:18" ht="15" x14ac:dyDescent="0.25">
      <c r="I783" s="127"/>
      <c r="J783" s="127"/>
      <c r="K783" s="127"/>
      <c r="P783" s="1" t="e">
        <f t="shared" si="30"/>
        <v>#N/A</v>
      </c>
      <c r="Q783" s="127"/>
      <c r="R783" s="127"/>
    </row>
    <row r="784" spans="9:18" ht="15" x14ac:dyDescent="0.25">
      <c r="I784" s="127"/>
      <c r="J784" s="127"/>
      <c r="K784" s="127"/>
      <c r="P784" s="1" t="e">
        <f t="shared" si="30"/>
        <v>#N/A</v>
      </c>
      <c r="Q784" s="127"/>
      <c r="R784" s="127"/>
    </row>
    <row r="785" spans="9:18" ht="15" x14ac:dyDescent="0.25">
      <c r="I785" s="127"/>
      <c r="J785" s="127"/>
      <c r="K785" s="127"/>
      <c r="P785" s="1" t="e">
        <f t="shared" si="30"/>
        <v>#N/A</v>
      </c>
      <c r="Q785" s="127"/>
      <c r="R785" s="127"/>
    </row>
    <row r="786" spans="9:18" ht="15" x14ac:dyDescent="0.25">
      <c r="I786" s="127"/>
      <c r="J786" s="127"/>
      <c r="K786" s="127"/>
      <c r="P786" s="1" t="e">
        <f t="shared" si="30"/>
        <v>#N/A</v>
      </c>
      <c r="Q786" s="127"/>
      <c r="R786" s="127"/>
    </row>
    <row r="787" spans="9:18" ht="15" x14ac:dyDescent="0.25">
      <c r="I787" s="127"/>
      <c r="J787" s="127"/>
      <c r="K787" s="127"/>
      <c r="P787" s="1" t="e">
        <f t="shared" si="30"/>
        <v>#N/A</v>
      </c>
      <c r="Q787" s="127"/>
      <c r="R787" s="127"/>
    </row>
    <row r="788" spans="9:18" ht="15" x14ac:dyDescent="0.25">
      <c r="I788" s="127"/>
      <c r="J788" s="127"/>
      <c r="K788" s="127"/>
      <c r="P788" s="1" t="e">
        <f t="shared" si="30"/>
        <v>#N/A</v>
      </c>
      <c r="Q788" s="127"/>
      <c r="R788" s="127"/>
    </row>
    <row r="789" spans="9:18" ht="15" x14ac:dyDescent="0.25">
      <c r="I789" s="127"/>
      <c r="J789" s="127"/>
      <c r="K789" s="127"/>
      <c r="P789" s="1" t="e">
        <f t="shared" si="30"/>
        <v>#N/A</v>
      </c>
      <c r="Q789" s="127"/>
      <c r="R789" s="127"/>
    </row>
    <row r="790" spans="9:18" ht="15" x14ac:dyDescent="0.25">
      <c r="I790" s="127"/>
      <c r="J790" s="127"/>
      <c r="K790" s="127"/>
      <c r="P790" s="1" t="e">
        <f t="shared" si="30"/>
        <v>#N/A</v>
      </c>
      <c r="Q790" s="127"/>
      <c r="R790" s="127"/>
    </row>
    <row r="791" spans="9:18" ht="15" x14ac:dyDescent="0.25">
      <c r="I791" s="127"/>
      <c r="J791" s="127"/>
      <c r="K791" s="127"/>
      <c r="P791" s="1" t="e">
        <f t="shared" si="30"/>
        <v>#N/A</v>
      </c>
      <c r="Q791" s="127"/>
      <c r="R791" s="127"/>
    </row>
    <row r="792" spans="9:18" ht="15" x14ac:dyDescent="0.25">
      <c r="P792" s="1">
        <f t="shared" ref="P792:P823" si="31">VLOOKUP(I197,$Q$1:$R$1324,2,FALSE)</f>
        <v>7925</v>
      </c>
      <c r="Q792" s="127"/>
      <c r="R792" s="127"/>
    </row>
    <row r="793" spans="9:18" ht="15" x14ac:dyDescent="0.25">
      <c r="P793" s="1">
        <f t="shared" si="31"/>
        <v>15590</v>
      </c>
      <c r="Q793" s="127"/>
      <c r="R793" s="127"/>
    </row>
    <row r="794" spans="9:18" ht="15" x14ac:dyDescent="0.25">
      <c r="P794" s="1">
        <f t="shared" si="31"/>
        <v>8136</v>
      </c>
      <c r="Q794" s="127"/>
      <c r="R794" s="127"/>
    </row>
    <row r="795" spans="9:18" ht="15" x14ac:dyDescent="0.25">
      <c r="P795" s="1">
        <f t="shared" si="31"/>
        <v>6096</v>
      </c>
      <c r="Q795" s="127"/>
      <c r="R795" s="127"/>
    </row>
    <row r="796" spans="9:18" ht="15" x14ac:dyDescent="0.25">
      <c r="P796" s="1">
        <f t="shared" si="31"/>
        <v>12546</v>
      </c>
      <c r="Q796" s="127"/>
      <c r="R796" s="127"/>
    </row>
    <row r="797" spans="9:18" ht="15" x14ac:dyDescent="0.25">
      <c r="P797" s="1">
        <f t="shared" si="31"/>
        <v>9262</v>
      </c>
      <c r="Q797" s="127"/>
      <c r="R797" s="127"/>
    </row>
    <row r="798" spans="9:18" ht="15" x14ac:dyDescent="0.25">
      <c r="P798" s="1">
        <f t="shared" si="31"/>
        <v>7686</v>
      </c>
      <c r="Q798" s="127"/>
      <c r="R798" s="127"/>
    </row>
    <row r="799" spans="9:18" ht="15" x14ac:dyDescent="0.25">
      <c r="P799" s="1">
        <f t="shared" si="31"/>
        <v>13618</v>
      </c>
      <c r="Q799" s="127"/>
      <c r="R799" s="127"/>
    </row>
    <row r="800" spans="9:18" ht="15" x14ac:dyDescent="0.25">
      <c r="P800" s="1">
        <f t="shared" si="31"/>
        <v>9114</v>
      </c>
      <c r="Q800" s="127"/>
      <c r="R800" s="127"/>
    </row>
    <row r="801" spans="16:18" ht="15" x14ac:dyDescent="0.25">
      <c r="P801" s="1">
        <f t="shared" si="31"/>
        <v>10755</v>
      </c>
      <c r="Q801" s="127"/>
      <c r="R801" s="127"/>
    </row>
    <row r="802" spans="16:18" ht="15" x14ac:dyDescent="0.25">
      <c r="P802" s="1">
        <f t="shared" si="31"/>
        <v>6424</v>
      </c>
      <c r="Q802" s="127"/>
      <c r="R802" s="127"/>
    </row>
    <row r="803" spans="16:18" ht="15" x14ac:dyDescent="0.25">
      <c r="P803" s="1">
        <f t="shared" si="31"/>
        <v>9906</v>
      </c>
      <c r="Q803" s="127"/>
      <c r="R803" s="127"/>
    </row>
    <row r="804" spans="16:18" ht="15" x14ac:dyDescent="0.25">
      <c r="P804" s="1">
        <f t="shared" si="31"/>
        <v>6026</v>
      </c>
      <c r="Q804" s="127"/>
      <c r="R804" s="127"/>
    </row>
    <row r="805" spans="16:18" ht="15" x14ac:dyDescent="0.25">
      <c r="P805" s="1">
        <f t="shared" si="31"/>
        <v>13798</v>
      </c>
      <c r="Q805" s="127"/>
      <c r="R805" s="127"/>
    </row>
    <row r="806" spans="16:18" ht="15" x14ac:dyDescent="0.25">
      <c r="P806" s="1">
        <f t="shared" si="31"/>
        <v>9091</v>
      </c>
      <c r="Q806" s="127"/>
      <c r="R806" s="127"/>
    </row>
    <row r="807" spans="16:18" ht="15" x14ac:dyDescent="0.25">
      <c r="P807" s="1">
        <f t="shared" si="31"/>
        <v>15295</v>
      </c>
      <c r="Q807" s="127"/>
      <c r="R807" s="127"/>
    </row>
    <row r="808" spans="16:18" ht="15" x14ac:dyDescent="0.25">
      <c r="P808" s="1">
        <f t="shared" si="31"/>
        <v>7420</v>
      </c>
      <c r="Q808" s="127"/>
      <c r="R808" s="127"/>
    </row>
    <row r="809" spans="16:18" ht="15" x14ac:dyDescent="0.25">
      <c r="P809" s="1">
        <f t="shared" si="31"/>
        <v>10086</v>
      </c>
      <c r="Q809" s="127"/>
      <c r="R809" s="127"/>
    </row>
    <row r="810" spans="16:18" ht="15" x14ac:dyDescent="0.25">
      <c r="P810" s="1">
        <f t="shared" si="31"/>
        <v>8180</v>
      </c>
      <c r="Q810" s="127"/>
      <c r="R810" s="127"/>
    </row>
    <row r="811" spans="16:18" ht="15" x14ac:dyDescent="0.25">
      <c r="P811" s="1">
        <f t="shared" si="31"/>
        <v>9243</v>
      </c>
      <c r="Q811" s="127"/>
      <c r="R811" s="127"/>
    </row>
    <row r="812" spans="16:18" ht="15" x14ac:dyDescent="0.25">
      <c r="P812" s="1">
        <f t="shared" si="31"/>
        <v>5620</v>
      </c>
      <c r="Q812" s="127"/>
      <c r="R812" s="127"/>
    </row>
    <row r="813" spans="16:18" ht="15" x14ac:dyDescent="0.25">
      <c r="P813" s="1">
        <f t="shared" si="31"/>
        <v>15698</v>
      </c>
      <c r="Q813" s="127"/>
      <c r="R813" s="127"/>
    </row>
    <row r="814" spans="16:18" ht="15" x14ac:dyDescent="0.25">
      <c r="P814" s="1">
        <f t="shared" si="31"/>
        <v>11026</v>
      </c>
      <c r="Q814" s="127"/>
      <c r="R814" s="127"/>
    </row>
    <row r="815" spans="16:18" ht="15" x14ac:dyDescent="0.25">
      <c r="P815" s="1">
        <f t="shared" si="31"/>
        <v>4586</v>
      </c>
      <c r="Q815" s="127"/>
      <c r="R815" s="127"/>
    </row>
    <row r="816" spans="16:18" ht="15" x14ac:dyDescent="0.25">
      <c r="P816" s="1">
        <f t="shared" si="31"/>
        <v>6259</v>
      </c>
      <c r="Q816" s="127"/>
      <c r="R816" s="127"/>
    </row>
    <row r="817" spans="16:18" ht="15" x14ac:dyDescent="0.25">
      <c r="P817" s="1">
        <f t="shared" si="31"/>
        <v>8493</v>
      </c>
      <c r="Q817" s="127"/>
      <c r="R817" s="127"/>
    </row>
    <row r="818" spans="16:18" ht="15" x14ac:dyDescent="0.25">
      <c r="P818" s="1">
        <f t="shared" si="31"/>
        <v>1902</v>
      </c>
      <c r="Q818" s="127"/>
      <c r="R818" s="127"/>
    </row>
    <row r="819" spans="16:18" ht="15" x14ac:dyDescent="0.25">
      <c r="P819" s="1">
        <f t="shared" si="31"/>
        <v>283</v>
      </c>
      <c r="Q819" s="127"/>
      <c r="R819" s="127"/>
    </row>
    <row r="820" spans="16:18" ht="15" x14ac:dyDescent="0.25">
      <c r="P820" s="1">
        <f t="shared" si="31"/>
        <v>6536</v>
      </c>
      <c r="Q820" s="127"/>
      <c r="R820" s="127"/>
    </row>
    <row r="821" spans="16:18" ht="15" x14ac:dyDescent="0.25">
      <c r="P821" s="1">
        <f t="shared" si="31"/>
        <v>15057</v>
      </c>
      <c r="Q821" s="127"/>
      <c r="R821" s="127"/>
    </row>
    <row r="822" spans="16:18" ht="15" x14ac:dyDescent="0.25">
      <c r="P822" s="1">
        <f t="shared" si="31"/>
        <v>15324</v>
      </c>
      <c r="Q822" s="127"/>
      <c r="R822" s="127"/>
    </row>
    <row r="823" spans="16:18" ht="15" x14ac:dyDescent="0.25">
      <c r="P823" s="1">
        <f t="shared" si="31"/>
        <v>6977</v>
      </c>
      <c r="Q823" s="127"/>
      <c r="R823" s="127"/>
    </row>
    <row r="824" spans="16:18" ht="15" x14ac:dyDescent="0.25">
      <c r="P824" s="1">
        <f t="shared" ref="P824:P843" si="32">VLOOKUP(I229,$Q$1:$R$1324,2,FALSE)</f>
        <v>4880</v>
      </c>
      <c r="Q824" s="127"/>
      <c r="R824" s="127"/>
    </row>
    <row r="825" spans="16:18" ht="15" x14ac:dyDescent="0.25">
      <c r="P825" s="1">
        <f t="shared" si="32"/>
        <v>7965</v>
      </c>
      <c r="Q825" s="127"/>
      <c r="R825" s="127"/>
    </row>
    <row r="826" spans="16:18" ht="15" x14ac:dyDescent="0.25">
      <c r="P826" s="1">
        <f t="shared" si="32"/>
        <v>1414</v>
      </c>
      <c r="Q826" s="127"/>
      <c r="R826" s="127"/>
    </row>
    <row r="827" spans="16:18" ht="15" x14ac:dyDescent="0.25">
      <c r="P827" s="1">
        <f t="shared" si="32"/>
        <v>13333</v>
      </c>
      <c r="Q827" s="127"/>
      <c r="R827" s="127"/>
    </row>
    <row r="828" spans="16:18" ht="15" x14ac:dyDescent="0.25">
      <c r="P828" s="1">
        <f t="shared" si="32"/>
        <v>7346</v>
      </c>
      <c r="Q828" s="127"/>
      <c r="R828" s="127"/>
    </row>
    <row r="829" spans="16:18" ht="15" x14ac:dyDescent="0.25">
      <c r="P829" s="1">
        <f t="shared" si="32"/>
        <v>6067</v>
      </c>
      <c r="Q829" s="127"/>
      <c r="R829" s="127"/>
    </row>
    <row r="830" spans="16:18" ht="15" x14ac:dyDescent="0.25">
      <c r="P830" s="1">
        <f t="shared" si="32"/>
        <v>5680</v>
      </c>
      <c r="Q830" s="127"/>
      <c r="R830" s="127"/>
    </row>
    <row r="831" spans="16:18" ht="15" x14ac:dyDescent="0.25">
      <c r="P831" s="1">
        <f t="shared" si="32"/>
        <v>7122</v>
      </c>
      <c r="Q831" s="127"/>
      <c r="R831" s="127"/>
    </row>
    <row r="832" spans="16:18" ht="15" x14ac:dyDescent="0.25">
      <c r="P832" s="1">
        <f t="shared" si="32"/>
        <v>2786</v>
      </c>
      <c r="Q832" s="127"/>
      <c r="R832" s="127"/>
    </row>
    <row r="833" spans="16:18" ht="15" x14ac:dyDescent="0.25">
      <c r="P833" s="1">
        <f t="shared" si="32"/>
        <v>5857</v>
      </c>
      <c r="Q833" s="127"/>
      <c r="R833" s="127"/>
    </row>
    <row r="834" spans="16:18" ht="15" x14ac:dyDescent="0.25">
      <c r="P834" s="1">
        <f t="shared" si="32"/>
        <v>7226</v>
      </c>
      <c r="Q834" s="127"/>
      <c r="R834" s="127"/>
    </row>
    <row r="835" spans="16:18" ht="15" x14ac:dyDescent="0.25">
      <c r="P835" s="1">
        <f t="shared" si="32"/>
        <v>4722</v>
      </c>
      <c r="Q835" s="127"/>
      <c r="R835" s="127"/>
    </row>
    <row r="836" spans="16:18" ht="15" x14ac:dyDescent="0.25">
      <c r="P836" s="1">
        <f t="shared" si="32"/>
        <v>14170</v>
      </c>
      <c r="Q836" s="127"/>
      <c r="R836" s="127"/>
    </row>
    <row r="837" spans="16:18" ht="15" x14ac:dyDescent="0.25">
      <c r="P837" s="1">
        <f t="shared" si="32"/>
        <v>3549</v>
      </c>
      <c r="Q837" s="127"/>
      <c r="R837" s="127"/>
    </row>
    <row r="838" spans="16:18" ht="15" x14ac:dyDescent="0.25">
      <c r="P838" s="1">
        <f t="shared" si="32"/>
        <v>6613</v>
      </c>
      <c r="Q838" s="127"/>
      <c r="R838" s="127"/>
    </row>
    <row r="839" spans="16:18" ht="15" x14ac:dyDescent="0.25">
      <c r="P839" s="1">
        <f t="shared" si="32"/>
        <v>5671</v>
      </c>
      <c r="Q839" s="127"/>
      <c r="R839" s="127"/>
    </row>
    <row r="840" spans="16:18" ht="15" x14ac:dyDescent="0.25">
      <c r="P840" s="1">
        <f t="shared" si="32"/>
        <v>3233</v>
      </c>
      <c r="Q840" s="127"/>
      <c r="R840" s="127"/>
    </row>
    <row r="841" spans="16:18" ht="15" x14ac:dyDescent="0.25">
      <c r="P841" s="1">
        <f t="shared" si="32"/>
        <v>6110</v>
      </c>
      <c r="Q841" s="127"/>
      <c r="R841" s="127"/>
    </row>
    <row r="842" spans="16:18" ht="15" x14ac:dyDescent="0.25">
      <c r="P842" s="1">
        <f t="shared" si="32"/>
        <v>5239</v>
      </c>
      <c r="Q842" s="127"/>
      <c r="R842" s="127"/>
    </row>
    <row r="843" spans="16:18" ht="15" x14ac:dyDescent="0.25">
      <c r="P843" s="1">
        <f t="shared" si="32"/>
        <v>13937</v>
      </c>
      <c r="Q843" s="127"/>
      <c r="R843" s="127"/>
    </row>
    <row r="844" spans="16:18" ht="15" x14ac:dyDescent="0.25">
      <c r="P844" s="1" t="e">
        <f>VLOOKUP(#REF!,$Q$1:$R$1324,2,FALSE)</f>
        <v>#REF!</v>
      </c>
      <c r="Q844" s="127"/>
      <c r="R844" s="127"/>
    </row>
    <row r="845" spans="16:18" ht="15" x14ac:dyDescent="0.25">
      <c r="P845" s="1">
        <f>VLOOKUP(I249,$Q$1:$R$1324,2,FALSE)</f>
        <v>5261</v>
      </c>
      <c r="Q845" s="127"/>
      <c r="R845" s="127"/>
    </row>
    <row r="846" spans="16:18" ht="15" x14ac:dyDescent="0.25">
      <c r="P846" s="1">
        <f>VLOOKUP(I250,$Q$1:$R$1324,2,FALSE)</f>
        <v>5091</v>
      </c>
      <c r="Q846" s="127"/>
      <c r="R846" s="127"/>
    </row>
    <row r="847" spans="16:18" ht="15" x14ac:dyDescent="0.25">
      <c r="P847" s="1" t="e">
        <f>VLOOKUP(#REF!,$Q$1:$R$1324,2,FALSE)</f>
        <v>#REF!</v>
      </c>
      <c r="Q847" s="127"/>
      <c r="R847" s="127"/>
    </row>
    <row r="848" spans="16:18" ht="15" x14ac:dyDescent="0.25">
      <c r="P848" s="1">
        <f>VLOOKUP(I251,$Q$1:$R$1324,2,FALSE)</f>
        <v>7327</v>
      </c>
      <c r="Q848" s="127"/>
      <c r="R848" s="127"/>
    </row>
    <row r="849" spans="16:18" ht="15" x14ac:dyDescent="0.25">
      <c r="P849" s="1">
        <f>VLOOKUP(I252,$Q$1:$R$1324,2,FALSE)</f>
        <v>4674</v>
      </c>
      <c r="Q849" s="127"/>
      <c r="R849" s="127"/>
    </row>
    <row r="850" spans="16:18" ht="15" x14ac:dyDescent="0.25">
      <c r="P850" s="1">
        <f>VLOOKUP(I253,$Q$1:$R$1324,2,FALSE)</f>
        <v>10696</v>
      </c>
      <c r="Q850" s="127"/>
      <c r="R850" s="127"/>
    </row>
    <row r="851" spans="16:18" ht="15" x14ac:dyDescent="0.25">
      <c r="P851" s="1">
        <f>VLOOKUP(I254,$Q$1:$R$1324,2,FALSE)</f>
        <v>8031</v>
      </c>
      <c r="Q851" s="127"/>
      <c r="R851" s="127"/>
    </row>
    <row r="852" spans="16:18" ht="15" x14ac:dyDescent="0.25">
      <c r="P852" s="1">
        <f>VLOOKUP(I255,$Q$1:$R$1324,2,FALSE)</f>
        <v>6442</v>
      </c>
      <c r="Q852" s="127"/>
      <c r="R852" s="127"/>
    </row>
    <row r="853" spans="16:18" ht="15" x14ac:dyDescent="0.25">
      <c r="P853" s="1" t="e">
        <f>VLOOKUP(#REF!,$Q$1:$R$1324,2,FALSE)</f>
        <v>#REF!</v>
      </c>
      <c r="Q853" s="127"/>
      <c r="R853" s="127"/>
    </row>
    <row r="854" spans="16:18" ht="15" x14ac:dyDescent="0.25">
      <c r="P854" s="1">
        <f>VLOOKUP(I256,$Q$1:$R$1324,2,FALSE)</f>
        <v>8216</v>
      </c>
      <c r="Q854" s="127"/>
      <c r="R854" s="127"/>
    </row>
    <row r="855" spans="16:18" ht="15" x14ac:dyDescent="0.25">
      <c r="P855" s="1">
        <f>VLOOKUP(I257,$Q$1:$R$1324,2,FALSE)</f>
        <v>4660</v>
      </c>
      <c r="Q855" s="127"/>
      <c r="R855" s="127"/>
    </row>
    <row r="856" spans="16:18" ht="15" x14ac:dyDescent="0.25">
      <c r="P856" s="1">
        <f>VLOOKUP(I258,$Q$1:$R$1324,2,FALSE)</f>
        <v>8295</v>
      </c>
      <c r="Q856" s="127"/>
      <c r="R856" s="127"/>
    </row>
    <row r="857" spans="16:18" ht="15" x14ac:dyDescent="0.25">
      <c r="P857" s="1">
        <f>VLOOKUP(I259,$Q$1:$R$1324,2,FALSE)</f>
        <v>14099</v>
      </c>
      <c r="Q857" s="127"/>
      <c r="R857" s="127"/>
    </row>
    <row r="858" spans="16:18" ht="15" x14ac:dyDescent="0.25">
      <c r="P858" s="1" t="e">
        <f>VLOOKUP(#REF!,$Q$1:$R$1324,2,FALSE)</f>
        <v>#REF!</v>
      </c>
      <c r="Q858" s="127"/>
      <c r="R858" s="127"/>
    </row>
    <row r="859" spans="16:18" ht="15" x14ac:dyDescent="0.25">
      <c r="P859" s="1">
        <f>VLOOKUP(I260,$Q$1:$R$1324,2,FALSE)</f>
        <v>5740</v>
      </c>
      <c r="Q859" s="127"/>
      <c r="R859" s="127"/>
    </row>
    <row r="860" spans="16:18" ht="15" x14ac:dyDescent="0.25">
      <c r="P860" s="1" t="e">
        <f>VLOOKUP(#REF!,$Q$1:$R$1324,2,FALSE)</f>
        <v>#REF!</v>
      </c>
      <c r="Q860" s="127"/>
      <c r="R860" s="127"/>
    </row>
    <row r="861" spans="16:18" ht="15" x14ac:dyDescent="0.25">
      <c r="P861" s="1">
        <f t="shared" ref="P861:P869" si="33">VLOOKUP(I261,$Q$1:$R$1324,2,FALSE)</f>
        <v>4037</v>
      </c>
      <c r="Q861" s="127"/>
      <c r="R861" s="127"/>
    </row>
    <row r="862" spans="16:18" ht="15" x14ac:dyDescent="0.25">
      <c r="P862" s="1">
        <f t="shared" si="33"/>
        <v>10402</v>
      </c>
      <c r="Q862" s="127"/>
      <c r="R862" s="127"/>
    </row>
    <row r="863" spans="16:18" ht="15" x14ac:dyDescent="0.25">
      <c r="P863" s="1">
        <f t="shared" si="33"/>
        <v>10408</v>
      </c>
      <c r="Q863" s="127"/>
      <c r="R863" s="127"/>
    </row>
    <row r="864" spans="16:18" ht="15" x14ac:dyDescent="0.25">
      <c r="P864" s="1">
        <f t="shared" si="33"/>
        <v>4781</v>
      </c>
      <c r="Q864" s="127"/>
      <c r="R864" s="127"/>
    </row>
    <row r="865" spans="9:18" ht="15" x14ac:dyDescent="0.25">
      <c r="P865" s="1">
        <f t="shared" si="33"/>
        <v>4420</v>
      </c>
      <c r="Q865" s="127"/>
      <c r="R865" s="127"/>
    </row>
    <row r="866" spans="9:18" ht="15" x14ac:dyDescent="0.25">
      <c r="P866" s="1">
        <f t="shared" si="33"/>
        <v>3733</v>
      </c>
      <c r="Q866" s="127"/>
      <c r="R866" s="127"/>
    </row>
    <row r="867" spans="9:18" ht="15" x14ac:dyDescent="0.25">
      <c r="P867" s="1">
        <f t="shared" si="33"/>
        <v>3240</v>
      </c>
      <c r="Q867" s="127"/>
      <c r="R867" s="127"/>
    </row>
    <row r="868" spans="9:18" ht="15" x14ac:dyDescent="0.25">
      <c r="P868" s="1">
        <f t="shared" si="33"/>
        <v>4772</v>
      </c>
      <c r="Q868" s="127"/>
      <c r="R868" s="127"/>
    </row>
    <row r="869" spans="9:18" ht="15" x14ac:dyDescent="0.25">
      <c r="P869" s="1">
        <f t="shared" si="33"/>
        <v>3661</v>
      </c>
      <c r="Q869" s="127"/>
      <c r="R869" s="127"/>
    </row>
    <row r="870" spans="9:18" ht="15" x14ac:dyDescent="0.25">
      <c r="P870" s="1" t="e">
        <f>VLOOKUP(#REF!,$Q$1:$R$1324,2,FALSE)</f>
        <v>#REF!</v>
      </c>
      <c r="Q870" s="127"/>
      <c r="R870" s="127"/>
    </row>
    <row r="871" spans="9:18" ht="15" x14ac:dyDescent="0.25">
      <c r="P871" s="1">
        <f>VLOOKUP(I270,$Q$1:$R$1324,2,FALSE)</f>
        <v>2999</v>
      </c>
      <c r="Q871" s="127"/>
      <c r="R871" s="127"/>
    </row>
    <row r="872" spans="9:18" ht="15" x14ac:dyDescent="0.25">
      <c r="P872" s="1">
        <f>VLOOKUP(I271,$Q$1:$R$1324,2,FALSE)</f>
        <v>6606</v>
      </c>
      <c r="Q872" s="127"/>
      <c r="R872" s="127"/>
    </row>
    <row r="873" spans="9:18" ht="15" x14ac:dyDescent="0.25">
      <c r="P873" s="1">
        <f>VLOOKUP(I272,$Q$1:$R$1324,2,FALSE)</f>
        <v>2695</v>
      </c>
      <c r="Q873" s="127"/>
      <c r="R873" s="127"/>
    </row>
    <row r="874" spans="9:18" ht="15" x14ac:dyDescent="0.25">
      <c r="P874" s="1">
        <f>VLOOKUP(I273,$Q$1:$R$1324,2,FALSE)</f>
        <v>3106</v>
      </c>
      <c r="Q874" s="127"/>
      <c r="R874" s="127"/>
    </row>
    <row r="875" spans="9:18" ht="15" x14ac:dyDescent="0.25">
      <c r="P875" s="1">
        <f>VLOOKUP(I274,$Q$1:$R$1324,2,FALSE)</f>
        <v>3756</v>
      </c>
      <c r="Q875" s="127"/>
      <c r="R875" s="127"/>
    </row>
    <row r="876" spans="9:18" ht="15" x14ac:dyDescent="0.25">
      <c r="I876" s="127"/>
      <c r="J876" s="127"/>
      <c r="K876" s="127"/>
      <c r="P876" s="1" t="e">
        <f t="shared" ref="P876:P939" si="34">VLOOKUP(I876,$Q$1:$R$1324,2,FALSE)</f>
        <v>#N/A</v>
      </c>
      <c r="Q876" s="127"/>
      <c r="R876" s="127"/>
    </row>
    <row r="877" spans="9:18" ht="15" x14ac:dyDescent="0.25">
      <c r="I877" s="127"/>
      <c r="J877" s="127"/>
      <c r="K877" s="127"/>
      <c r="P877" s="1" t="e">
        <f t="shared" si="34"/>
        <v>#N/A</v>
      </c>
      <c r="Q877" s="127"/>
      <c r="R877" s="127"/>
    </row>
    <row r="878" spans="9:18" ht="15" x14ac:dyDescent="0.25">
      <c r="I878" s="127"/>
      <c r="J878" s="127"/>
      <c r="K878" s="127"/>
      <c r="P878" s="1" t="e">
        <f t="shared" si="34"/>
        <v>#N/A</v>
      </c>
      <c r="Q878" s="127"/>
      <c r="R878" s="127"/>
    </row>
    <row r="879" spans="9:18" ht="15" x14ac:dyDescent="0.25">
      <c r="I879" s="127"/>
      <c r="J879" s="127"/>
      <c r="K879" s="127"/>
      <c r="P879" s="1" t="e">
        <f t="shared" si="34"/>
        <v>#N/A</v>
      </c>
      <c r="Q879" s="127"/>
      <c r="R879" s="127"/>
    </row>
    <row r="880" spans="9:18" ht="15" x14ac:dyDescent="0.25">
      <c r="I880" s="127"/>
      <c r="J880" s="127"/>
      <c r="K880" s="127"/>
      <c r="P880" s="1" t="e">
        <f t="shared" si="34"/>
        <v>#N/A</v>
      </c>
      <c r="Q880" s="127"/>
      <c r="R880" s="127"/>
    </row>
    <row r="881" spans="9:18" ht="15" x14ac:dyDescent="0.25">
      <c r="I881" s="127"/>
      <c r="J881" s="127"/>
      <c r="K881" s="127"/>
      <c r="P881" s="1" t="e">
        <f t="shared" si="34"/>
        <v>#N/A</v>
      </c>
      <c r="Q881" s="127"/>
      <c r="R881" s="127"/>
    </row>
    <row r="882" spans="9:18" ht="15" x14ac:dyDescent="0.25">
      <c r="I882" s="127"/>
      <c r="J882" s="127"/>
      <c r="K882" s="127"/>
      <c r="P882" s="1" t="e">
        <f t="shared" si="34"/>
        <v>#N/A</v>
      </c>
      <c r="Q882" s="127"/>
      <c r="R882" s="127"/>
    </row>
    <row r="883" spans="9:18" ht="15" x14ac:dyDescent="0.25">
      <c r="I883" s="127"/>
      <c r="J883" s="127"/>
      <c r="K883" s="127"/>
      <c r="P883" s="1" t="e">
        <f t="shared" si="34"/>
        <v>#N/A</v>
      </c>
      <c r="Q883" s="127"/>
      <c r="R883" s="127"/>
    </row>
    <row r="884" spans="9:18" ht="15" x14ac:dyDescent="0.25">
      <c r="I884" s="127"/>
      <c r="J884" s="127"/>
      <c r="K884" s="127"/>
      <c r="P884" s="1" t="e">
        <f t="shared" si="34"/>
        <v>#N/A</v>
      </c>
      <c r="Q884" s="127"/>
      <c r="R884" s="127"/>
    </row>
    <row r="885" spans="9:18" ht="15" x14ac:dyDescent="0.25">
      <c r="I885" s="127"/>
      <c r="J885" s="127"/>
      <c r="K885" s="127"/>
      <c r="P885" s="1" t="e">
        <f t="shared" si="34"/>
        <v>#N/A</v>
      </c>
      <c r="Q885" s="127"/>
      <c r="R885" s="127"/>
    </row>
    <row r="886" spans="9:18" ht="15" x14ac:dyDescent="0.25">
      <c r="I886" s="127"/>
      <c r="J886" s="127"/>
      <c r="K886" s="127"/>
      <c r="P886" s="1" t="e">
        <f t="shared" si="34"/>
        <v>#N/A</v>
      </c>
      <c r="Q886" s="127"/>
      <c r="R886" s="127"/>
    </row>
    <row r="887" spans="9:18" ht="15" x14ac:dyDescent="0.25">
      <c r="I887" s="127"/>
      <c r="J887" s="127"/>
      <c r="K887" s="127"/>
      <c r="P887" s="1" t="e">
        <f t="shared" si="34"/>
        <v>#N/A</v>
      </c>
      <c r="Q887" s="127"/>
      <c r="R887" s="127"/>
    </row>
    <row r="888" spans="9:18" ht="15" x14ac:dyDescent="0.25">
      <c r="I888" s="127"/>
      <c r="J888" s="127"/>
      <c r="K888" s="127"/>
      <c r="P888" s="1" t="e">
        <f t="shared" si="34"/>
        <v>#N/A</v>
      </c>
      <c r="Q888" s="127"/>
      <c r="R888" s="127"/>
    </row>
    <row r="889" spans="9:18" ht="15" x14ac:dyDescent="0.25">
      <c r="I889" s="127"/>
      <c r="J889" s="127"/>
      <c r="K889" s="127"/>
      <c r="P889" s="1" t="e">
        <f t="shared" si="34"/>
        <v>#N/A</v>
      </c>
      <c r="Q889" s="127"/>
      <c r="R889" s="127"/>
    </row>
    <row r="890" spans="9:18" ht="15" x14ac:dyDescent="0.25">
      <c r="I890" s="127"/>
      <c r="J890" s="127"/>
      <c r="K890" s="127"/>
      <c r="P890" s="1" t="e">
        <f t="shared" si="34"/>
        <v>#N/A</v>
      </c>
      <c r="Q890" s="127"/>
      <c r="R890" s="127"/>
    </row>
    <row r="891" spans="9:18" ht="15" x14ac:dyDescent="0.25">
      <c r="I891" s="127"/>
      <c r="J891" s="127"/>
      <c r="K891" s="127"/>
      <c r="P891" s="1" t="e">
        <f t="shared" si="34"/>
        <v>#N/A</v>
      </c>
      <c r="Q891" s="127"/>
      <c r="R891" s="127"/>
    </row>
    <row r="892" spans="9:18" ht="15" x14ac:dyDescent="0.25">
      <c r="I892" s="127"/>
      <c r="J892" s="127"/>
      <c r="K892" s="127"/>
      <c r="P892" s="1" t="e">
        <f t="shared" si="34"/>
        <v>#N/A</v>
      </c>
      <c r="Q892" s="127"/>
      <c r="R892" s="127"/>
    </row>
    <row r="893" spans="9:18" ht="15" x14ac:dyDescent="0.25">
      <c r="I893" s="127"/>
      <c r="J893" s="127"/>
      <c r="K893" s="127"/>
      <c r="P893" s="1" t="e">
        <f t="shared" si="34"/>
        <v>#N/A</v>
      </c>
      <c r="Q893" s="127"/>
      <c r="R893" s="127"/>
    </row>
    <row r="894" spans="9:18" ht="15" x14ac:dyDescent="0.25">
      <c r="I894" s="127"/>
      <c r="J894" s="127"/>
      <c r="K894" s="127"/>
      <c r="P894" s="1" t="e">
        <f t="shared" si="34"/>
        <v>#N/A</v>
      </c>
      <c r="Q894" s="127"/>
      <c r="R894" s="127"/>
    </row>
    <row r="895" spans="9:18" ht="15" x14ac:dyDescent="0.25">
      <c r="I895" s="127"/>
      <c r="J895" s="127"/>
      <c r="K895" s="127"/>
      <c r="P895" s="1" t="e">
        <f t="shared" si="34"/>
        <v>#N/A</v>
      </c>
      <c r="Q895" s="127"/>
      <c r="R895" s="127"/>
    </row>
    <row r="896" spans="9:18" ht="15" x14ac:dyDescent="0.25">
      <c r="I896" s="127"/>
      <c r="J896" s="127"/>
      <c r="K896" s="127"/>
      <c r="P896" s="1" t="e">
        <f t="shared" si="34"/>
        <v>#N/A</v>
      </c>
      <c r="Q896" s="127"/>
      <c r="R896" s="127"/>
    </row>
    <row r="897" spans="9:18" ht="15" x14ac:dyDescent="0.25">
      <c r="I897" s="127"/>
      <c r="J897" s="127"/>
      <c r="K897" s="127"/>
      <c r="P897" s="1" t="e">
        <f t="shared" si="34"/>
        <v>#N/A</v>
      </c>
      <c r="Q897" s="127"/>
      <c r="R897" s="127"/>
    </row>
    <row r="898" spans="9:18" ht="15" x14ac:dyDescent="0.25">
      <c r="I898" s="127"/>
      <c r="J898" s="127"/>
      <c r="K898" s="127"/>
      <c r="P898" s="1" t="e">
        <f t="shared" si="34"/>
        <v>#N/A</v>
      </c>
      <c r="Q898" s="127"/>
      <c r="R898" s="127"/>
    </row>
    <row r="899" spans="9:18" ht="15" x14ac:dyDescent="0.25">
      <c r="I899" s="127"/>
      <c r="J899" s="127"/>
      <c r="K899" s="127"/>
      <c r="P899" s="1" t="e">
        <f t="shared" si="34"/>
        <v>#N/A</v>
      </c>
      <c r="Q899" s="127"/>
      <c r="R899" s="127"/>
    </row>
    <row r="900" spans="9:18" ht="15" x14ac:dyDescent="0.25">
      <c r="I900" s="127"/>
      <c r="J900" s="127"/>
      <c r="K900" s="127"/>
      <c r="P900" s="1" t="e">
        <f t="shared" si="34"/>
        <v>#N/A</v>
      </c>
      <c r="Q900" s="127"/>
      <c r="R900" s="127"/>
    </row>
    <row r="901" spans="9:18" ht="15" x14ac:dyDescent="0.25">
      <c r="I901" s="127"/>
      <c r="J901" s="127"/>
      <c r="K901" s="127"/>
      <c r="P901" s="1" t="e">
        <f t="shared" si="34"/>
        <v>#N/A</v>
      </c>
      <c r="Q901" s="127"/>
      <c r="R901" s="127"/>
    </row>
    <row r="902" spans="9:18" ht="15" x14ac:dyDescent="0.25">
      <c r="I902" s="127"/>
      <c r="J902" s="127"/>
      <c r="K902" s="127"/>
      <c r="P902" s="1" t="e">
        <f t="shared" si="34"/>
        <v>#N/A</v>
      </c>
      <c r="Q902" s="127"/>
      <c r="R902" s="127"/>
    </row>
    <row r="903" spans="9:18" ht="15" x14ac:dyDescent="0.25">
      <c r="I903" s="127"/>
      <c r="J903" s="127"/>
      <c r="K903" s="127"/>
      <c r="P903" s="1" t="e">
        <f t="shared" si="34"/>
        <v>#N/A</v>
      </c>
      <c r="Q903" s="127"/>
      <c r="R903" s="127"/>
    </row>
    <row r="904" spans="9:18" ht="15" x14ac:dyDescent="0.25">
      <c r="I904" s="127"/>
      <c r="J904" s="127"/>
      <c r="K904" s="127"/>
      <c r="P904" s="1" t="e">
        <f t="shared" si="34"/>
        <v>#N/A</v>
      </c>
      <c r="Q904" s="127"/>
      <c r="R904" s="127"/>
    </row>
    <row r="905" spans="9:18" ht="15" x14ac:dyDescent="0.25">
      <c r="I905" s="127"/>
      <c r="J905" s="127"/>
      <c r="K905" s="127"/>
      <c r="P905" s="1" t="e">
        <f t="shared" si="34"/>
        <v>#N/A</v>
      </c>
      <c r="Q905" s="127"/>
      <c r="R905" s="127"/>
    </row>
    <row r="906" spans="9:18" ht="15" x14ac:dyDescent="0.25">
      <c r="I906" s="127"/>
      <c r="J906" s="127"/>
      <c r="K906" s="127"/>
      <c r="P906" s="1" t="e">
        <f t="shared" si="34"/>
        <v>#N/A</v>
      </c>
      <c r="Q906" s="127"/>
      <c r="R906" s="127"/>
    </row>
    <row r="907" spans="9:18" ht="15" x14ac:dyDescent="0.25">
      <c r="I907" s="127"/>
      <c r="J907" s="127"/>
      <c r="K907" s="127"/>
      <c r="P907" s="1" t="e">
        <f t="shared" si="34"/>
        <v>#N/A</v>
      </c>
      <c r="Q907" s="127"/>
      <c r="R907" s="127"/>
    </row>
    <row r="908" spans="9:18" ht="15" x14ac:dyDescent="0.25">
      <c r="I908" s="127"/>
      <c r="J908" s="127"/>
      <c r="K908" s="127"/>
      <c r="P908" s="1" t="e">
        <f t="shared" si="34"/>
        <v>#N/A</v>
      </c>
      <c r="Q908" s="127"/>
      <c r="R908" s="127"/>
    </row>
    <row r="909" spans="9:18" ht="15" x14ac:dyDescent="0.25">
      <c r="I909" s="127"/>
      <c r="J909" s="127"/>
      <c r="K909" s="127"/>
      <c r="P909" s="1" t="e">
        <f t="shared" si="34"/>
        <v>#N/A</v>
      </c>
      <c r="Q909" s="127"/>
      <c r="R909" s="127"/>
    </row>
    <row r="910" spans="9:18" ht="15" x14ac:dyDescent="0.25">
      <c r="I910" s="127"/>
      <c r="J910" s="127"/>
      <c r="K910" s="127"/>
      <c r="P910" s="1" t="e">
        <f t="shared" si="34"/>
        <v>#N/A</v>
      </c>
      <c r="Q910" s="127"/>
      <c r="R910" s="127"/>
    </row>
    <row r="911" spans="9:18" ht="15" x14ac:dyDescent="0.25">
      <c r="I911" s="127"/>
      <c r="J911" s="127"/>
      <c r="K911" s="127"/>
      <c r="P911" s="1" t="e">
        <f t="shared" si="34"/>
        <v>#N/A</v>
      </c>
      <c r="Q911" s="127"/>
      <c r="R911" s="127"/>
    </row>
    <row r="912" spans="9:18" ht="15" x14ac:dyDescent="0.25">
      <c r="I912" s="127"/>
      <c r="J912" s="127"/>
      <c r="K912" s="127"/>
      <c r="P912" s="1" t="e">
        <f t="shared" si="34"/>
        <v>#N/A</v>
      </c>
      <c r="Q912" s="127"/>
      <c r="R912" s="127"/>
    </row>
    <row r="913" spans="9:18" ht="15" x14ac:dyDescent="0.25">
      <c r="I913" s="127"/>
      <c r="J913" s="127"/>
      <c r="K913" s="127"/>
      <c r="P913" s="1" t="e">
        <f t="shared" si="34"/>
        <v>#N/A</v>
      </c>
      <c r="Q913" s="127"/>
      <c r="R913" s="127"/>
    </row>
    <row r="914" spans="9:18" ht="15" x14ac:dyDescent="0.25">
      <c r="I914" s="127"/>
      <c r="J914" s="127"/>
      <c r="K914" s="127"/>
      <c r="P914" s="1" t="e">
        <f t="shared" si="34"/>
        <v>#N/A</v>
      </c>
      <c r="Q914" s="127"/>
      <c r="R914" s="127"/>
    </row>
    <row r="915" spans="9:18" ht="15" x14ac:dyDescent="0.25">
      <c r="I915" s="127"/>
      <c r="J915" s="127"/>
      <c r="K915" s="127"/>
      <c r="P915" s="1" t="e">
        <f t="shared" si="34"/>
        <v>#N/A</v>
      </c>
      <c r="Q915" s="127"/>
      <c r="R915" s="127"/>
    </row>
    <row r="916" spans="9:18" ht="15" x14ac:dyDescent="0.25">
      <c r="I916" s="127"/>
      <c r="J916" s="127"/>
      <c r="K916" s="127"/>
      <c r="P916" s="1" t="e">
        <f t="shared" si="34"/>
        <v>#N/A</v>
      </c>
      <c r="Q916" s="127"/>
      <c r="R916" s="127"/>
    </row>
    <row r="917" spans="9:18" ht="15" x14ac:dyDescent="0.25">
      <c r="I917" s="127"/>
      <c r="J917" s="127"/>
      <c r="K917" s="127"/>
      <c r="P917" s="1" t="e">
        <f t="shared" si="34"/>
        <v>#N/A</v>
      </c>
      <c r="Q917" s="127"/>
      <c r="R917" s="127"/>
    </row>
    <row r="918" spans="9:18" ht="15" x14ac:dyDescent="0.25">
      <c r="I918" s="127"/>
      <c r="J918" s="127"/>
      <c r="K918" s="127"/>
      <c r="P918" s="1" t="e">
        <f t="shared" si="34"/>
        <v>#N/A</v>
      </c>
      <c r="Q918" s="127"/>
      <c r="R918" s="127"/>
    </row>
    <row r="919" spans="9:18" ht="15" x14ac:dyDescent="0.25">
      <c r="I919" s="127"/>
      <c r="J919" s="127"/>
      <c r="K919" s="127"/>
      <c r="P919" s="1" t="e">
        <f t="shared" si="34"/>
        <v>#N/A</v>
      </c>
      <c r="Q919" s="127"/>
      <c r="R919" s="127"/>
    </row>
    <row r="920" spans="9:18" ht="15" x14ac:dyDescent="0.25">
      <c r="I920" s="127"/>
      <c r="J920" s="127"/>
      <c r="K920" s="127"/>
      <c r="P920" s="1" t="e">
        <f t="shared" si="34"/>
        <v>#N/A</v>
      </c>
      <c r="Q920" s="127"/>
      <c r="R920" s="127"/>
    </row>
    <row r="921" spans="9:18" ht="15" x14ac:dyDescent="0.25">
      <c r="I921" s="127"/>
      <c r="J921" s="127"/>
      <c r="K921" s="127"/>
      <c r="P921" s="1" t="e">
        <f t="shared" si="34"/>
        <v>#N/A</v>
      </c>
      <c r="Q921" s="127"/>
      <c r="R921" s="127"/>
    </row>
    <row r="922" spans="9:18" ht="15" x14ac:dyDescent="0.25">
      <c r="I922" s="127"/>
      <c r="J922" s="127"/>
      <c r="K922" s="127"/>
      <c r="P922" s="1" t="e">
        <f t="shared" si="34"/>
        <v>#N/A</v>
      </c>
      <c r="Q922" s="127"/>
      <c r="R922" s="127"/>
    </row>
    <row r="923" spans="9:18" ht="15" x14ac:dyDescent="0.25">
      <c r="I923" s="127"/>
      <c r="J923" s="127"/>
      <c r="K923" s="127"/>
      <c r="P923" s="1" t="e">
        <f t="shared" si="34"/>
        <v>#N/A</v>
      </c>
      <c r="Q923" s="127"/>
      <c r="R923" s="127"/>
    </row>
    <row r="924" spans="9:18" ht="15" x14ac:dyDescent="0.25">
      <c r="I924" s="127"/>
      <c r="J924" s="127"/>
      <c r="K924" s="127"/>
      <c r="P924" s="1" t="e">
        <f t="shared" si="34"/>
        <v>#N/A</v>
      </c>
      <c r="Q924" s="127"/>
      <c r="R924" s="127"/>
    </row>
    <row r="925" spans="9:18" ht="15" x14ac:dyDescent="0.25">
      <c r="I925" s="127"/>
      <c r="J925" s="127"/>
      <c r="K925" s="127"/>
      <c r="P925" s="1" t="e">
        <f t="shared" si="34"/>
        <v>#N/A</v>
      </c>
      <c r="Q925" s="127"/>
      <c r="R925" s="127"/>
    </row>
    <row r="926" spans="9:18" ht="15" x14ac:dyDescent="0.25">
      <c r="I926" s="127"/>
      <c r="J926" s="127"/>
      <c r="K926" s="127"/>
      <c r="P926" s="1" t="e">
        <f t="shared" si="34"/>
        <v>#N/A</v>
      </c>
      <c r="Q926" s="127"/>
      <c r="R926" s="127"/>
    </row>
    <row r="927" spans="9:18" ht="15" x14ac:dyDescent="0.25">
      <c r="I927" s="127"/>
      <c r="J927" s="127"/>
      <c r="K927" s="127"/>
      <c r="P927" s="1" t="e">
        <f t="shared" si="34"/>
        <v>#N/A</v>
      </c>
      <c r="Q927" s="127"/>
      <c r="R927" s="127"/>
    </row>
    <row r="928" spans="9:18" ht="15" x14ac:dyDescent="0.25">
      <c r="I928" s="127"/>
      <c r="J928" s="127"/>
      <c r="K928" s="127"/>
      <c r="P928" s="1" t="e">
        <f t="shared" si="34"/>
        <v>#N/A</v>
      </c>
      <c r="Q928" s="127"/>
      <c r="R928" s="127"/>
    </row>
    <row r="929" spans="9:18" ht="15" x14ac:dyDescent="0.25">
      <c r="I929" s="127"/>
      <c r="J929" s="127"/>
      <c r="K929" s="127"/>
      <c r="P929" s="1" t="e">
        <f t="shared" si="34"/>
        <v>#N/A</v>
      </c>
      <c r="Q929" s="127"/>
      <c r="R929" s="127"/>
    </row>
    <row r="930" spans="9:18" ht="15" x14ac:dyDescent="0.25">
      <c r="I930" s="127"/>
      <c r="J930" s="127"/>
      <c r="K930" s="127"/>
      <c r="P930" s="1" t="e">
        <f t="shared" si="34"/>
        <v>#N/A</v>
      </c>
      <c r="Q930" s="127"/>
      <c r="R930" s="127"/>
    </row>
    <row r="931" spans="9:18" ht="15" x14ac:dyDescent="0.25">
      <c r="I931" s="127"/>
      <c r="J931" s="127"/>
      <c r="K931" s="127"/>
      <c r="P931" s="1" t="e">
        <f t="shared" si="34"/>
        <v>#N/A</v>
      </c>
      <c r="Q931" s="127"/>
      <c r="R931" s="127"/>
    </row>
    <row r="932" spans="9:18" ht="15" x14ac:dyDescent="0.25">
      <c r="I932" s="127"/>
      <c r="J932" s="127"/>
      <c r="K932" s="127"/>
      <c r="P932" s="1" t="e">
        <f t="shared" si="34"/>
        <v>#N/A</v>
      </c>
      <c r="Q932" s="127"/>
      <c r="R932" s="127"/>
    </row>
    <row r="933" spans="9:18" ht="15" x14ac:dyDescent="0.25">
      <c r="I933" s="127"/>
      <c r="J933" s="127"/>
      <c r="K933" s="127"/>
      <c r="P933" s="1" t="e">
        <f t="shared" si="34"/>
        <v>#N/A</v>
      </c>
      <c r="Q933" s="127"/>
      <c r="R933" s="127"/>
    </row>
    <row r="934" spans="9:18" ht="15" x14ac:dyDescent="0.25">
      <c r="I934" s="127"/>
      <c r="J934" s="127"/>
      <c r="K934" s="127"/>
      <c r="P934" s="1" t="e">
        <f t="shared" si="34"/>
        <v>#N/A</v>
      </c>
      <c r="Q934" s="127"/>
      <c r="R934" s="127"/>
    </row>
    <row r="935" spans="9:18" ht="15" x14ac:dyDescent="0.25">
      <c r="I935" s="127"/>
      <c r="J935" s="127"/>
      <c r="K935" s="127"/>
      <c r="P935" s="1" t="e">
        <f t="shared" si="34"/>
        <v>#N/A</v>
      </c>
      <c r="Q935" s="127"/>
      <c r="R935" s="127"/>
    </row>
    <row r="936" spans="9:18" ht="15" x14ac:dyDescent="0.25">
      <c r="I936" s="127"/>
      <c r="J936" s="127"/>
      <c r="K936" s="127"/>
      <c r="P936" s="1" t="e">
        <f t="shared" si="34"/>
        <v>#N/A</v>
      </c>
      <c r="Q936" s="127"/>
      <c r="R936" s="127"/>
    </row>
    <row r="937" spans="9:18" ht="15" x14ac:dyDescent="0.25">
      <c r="I937" s="127"/>
      <c r="J937" s="127"/>
      <c r="K937" s="127"/>
      <c r="P937" s="1" t="e">
        <f t="shared" si="34"/>
        <v>#N/A</v>
      </c>
      <c r="Q937" s="127"/>
      <c r="R937" s="127"/>
    </row>
    <row r="938" spans="9:18" ht="15" x14ac:dyDescent="0.25">
      <c r="I938" s="127"/>
      <c r="J938" s="127"/>
      <c r="K938" s="127"/>
      <c r="P938" s="1" t="e">
        <f t="shared" si="34"/>
        <v>#N/A</v>
      </c>
      <c r="Q938" s="127"/>
      <c r="R938" s="127"/>
    </row>
    <row r="939" spans="9:18" ht="15" x14ac:dyDescent="0.25">
      <c r="I939" s="127"/>
      <c r="J939" s="127"/>
      <c r="K939" s="127"/>
      <c r="P939" s="1" t="e">
        <f t="shared" si="34"/>
        <v>#N/A</v>
      </c>
      <c r="Q939" s="127"/>
      <c r="R939" s="127"/>
    </row>
    <row r="940" spans="9:18" ht="15" x14ac:dyDescent="0.25">
      <c r="I940" s="127"/>
      <c r="J940" s="127"/>
      <c r="K940" s="127"/>
      <c r="P940" s="1" t="e">
        <f t="shared" ref="P940:P1003" si="35">VLOOKUP(I940,$Q$1:$R$1324,2,FALSE)</f>
        <v>#N/A</v>
      </c>
      <c r="Q940" s="127"/>
      <c r="R940" s="127"/>
    </row>
    <row r="941" spans="9:18" ht="15" x14ac:dyDescent="0.25">
      <c r="I941" s="127"/>
      <c r="J941" s="127"/>
      <c r="K941" s="127"/>
      <c r="P941" s="1" t="e">
        <f t="shared" si="35"/>
        <v>#N/A</v>
      </c>
      <c r="Q941" s="127"/>
      <c r="R941" s="127"/>
    </row>
    <row r="942" spans="9:18" ht="15" x14ac:dyDescent="0.25">
      <c r="I942" s="127"/>
      <c r="J942" s="127"/>
      <c r="K942" s="127"/>
      <c r="P942" s="1" t="e">
        <f t="shared" si="35"/>
        <v>#N/A</v>
      </c>
      <c r="Q942" s="127"/>
      <c r="R942" s="127"/>
    </row>
    <row r="943" spans="9:18" ht="15" x14ac:dyDescent="0.25">
      <c r="I943" s="127"/>
      <c r="J943" s="127"/>
      <c r="K943" s="127"/>
      <c r="P943" s="1" t="e">
        <f t="shared" si="35"/>
        <v>#N/A</v>
      </c>
      <c r="Q943" s="127"/>
      <c r="R943" s="127"/>
    </row>
    <row r="944" spans="9:18" ht="15" x14ac:dyDescent="0.25">
      <c r="I944" s="127"/>
      <c r="J944" s="127"/>
      <c r="K944" s="127"/>
      <c r="P944" s="1" t="e">
        <f t="shared" si="35"/>
        <v>#N/A</v>
      </c>
      <c r="Q944" s="127"/>
      <c r="R944" s="127"/>
    </row>
    <row r="945" spans="9:18" ht="15" x14ac:dyDescent="0.25">
      <c r="I945" s="127"/>
      <c r="J945" s="127"/>
      <c r="K945" s="127"/>
      <c r="P945" s="1" t="e">
        <f t="shared" si="35"/>
        <v>#N/A</v>
      </c>
      <c r="Q945" s="127"/>
      <c r="R945" s="127"/>
    </row>
    <row r="946" spans="9:18" ht="15" x14ac:dyDescent="0.25">
      <c r="I946" s="127"/>
      <c r="J946" s="127"/>
      <c r="K946" s="127"/>
      <c r="P946" s="1" t="e">
        <f t="shared" si="35"/>
        <v>#N/A</v>
      </c>
      <c r="Q946" s="127"/>
      <c r="R946" s="127"/>
    </row>
    <row r="947" spans="9:18" ht="15" x14ac:dyDescent="0.25">
      <c r="I947" s="127"/>
      <c r="J947" s="127"/>
      <c r="K947" s="127"/>
      <c r="P947" s="1" t="e">
        <f t="shared" si="35"/>
        <v>#N/A</v>
      </c>
      <c r="Q947" s="127"/>
      <c r="R947" s="127"/>
    </row>
    <row r="948" spans="9:18" ht="15" x14ac:dyDescent="0.25">
      <c r="I948" s="127"/>
      <c r="J948" s="127"/>
      <c r="K948" s="127"/>
      <c r="P948" s="1" t="e">
        <f t="shared" si="35"/>
        <v>#N/A</v>
      </c>
      <c r="Q948" s="127"/>
      <c r="R948" s="127"/>
    </row>
    <row r="949" spans="9:18" ht="15" x14ac:dyDescent="0.25">
      <c r="I949" s="127"/>
      <c r="J949" s="127"/>
      <c r="K949" s="127"/>
      <c r="P949" s="1" t="e">
        <f t="shared" si="35"/>
        <v>#N/A</v>
      </c>
      <c r="Q949" s="127"/>
      <c r="R949" s="127"/>
    </row>
    <row r="950" spans="9:18" ht="15" x14ac:dyDescent="0.25">
      <c r="I950" s="127"/>
      <c r="J950" s="127"/>
      <c r="K950" s="127"/>
      <c r="P950" s="1" t="e">
        <f t="shared" si="35"/>
        <v>#N/A</v>
      </c>
      <c r="Q950" s="127"/>
      <c r="R950" s="127"/>
    </row>
    <row r="951" spans="9:18" ht="15" x14ac:dyDescent="0.25">
      <c r="I951" s="127"/>
      <c r="J951" s="127"/>
      <c r="K951" s="127"/>
      <c r="P951" s="1" t="e">
        <f t="shared" si="35"/>
        <v>#N/A</v>
      </c>
      <c r="Q951" s="127"/>
      <c r="R951" s="127"/>
    </row>
    <row r="952" spans="9:18" ht="15" x14ac:dyDescent="0.25">
      <c r="I952" s="127"/>
      <c r="J952" s="127"/>
      <c r="K952" s="127"/>
      <c r="P952" s="1" t="e">
        <f t="shared" si="35"/>
        <v>#N/A</v>
      </c>
      <c r="Q952" s="127"/>
      <c r="R952" s="127"/>
    </row>
    <row r="953" spans="9:18" ht="15" x14ac:dyDescent="0.25">
      <c r="I953" s="127"/>
      <c r="J953" s="127"/>
      <c r="K953" s="127"/>
      <c r="P953" s="1" t="e">
        <f t="shared" si="35"/>
        <v>#N/A</v>
      </c>
      <c r="Q953" s="127"/>
      <c r="R953" s="127"/>
    </row>
    <row r="954" spans="9:18" ht="15" x14ac:dyDescent="0.25">
      <c r="I954" s="127"/>
      <c r="J954" s="127"/>
      <c r="K954" s="127"/>
      <c r="P954" s="1" t="e">
        <f t="shared" si="35"/>
        <v>#N/A</v>
      </c>
      <c r="Q954" s="127"/>
      <c r="R954" s="127"/>
    </row>
    <row r="955" spans="9:18" ht="15" x14ac:dyDescent="0.25">
      <c r="I955" s="127"/>
      <c r="J955" s="127"/>
      <c r="K955" s="127"/>
      <c r="P955" s="1" t="e">
        <f t="shared" si="35"/>
        <v>#N/A</v>
      </c>
      <c r="Q955" s="127"/>
      <c r="R955" s="127"/>
    </row>
    <row r="956" spans="9:18" ht="15" x14ac:dyDescent="0.25">
      <c r="I956" s="127"/>
      <c r="J956" s="127"/>
      <c r="K956" s="127"/>
      <c r="P956" s="1" t="e">
        <f t="shared" si="35"/>
        <v>#N/A</v>
      </c>
      <c r="Q956" s="127"/>
      <c r="R956" s="127"/>
    </row>
    <row r="957" spans="9:18" ht="15" x14ac:dyDescent="0.25">
      <c r="I957" s="127"/>
      <c r="J957" s="127"/>
      <c r="K957" s="127"/>
      <c r="P957" s="1" t="e">
        <f t="shared" si="35"/>
        <v>#N/A</v>
      </c>
      <c r="Q957" s="127"/>
      <c r="R957" s="127"/>
    </row>
    <row r="958" spans="9:18" ht="15" x14ac:dyDescent="0.25">
      <c r="I958" s="127"/>
      <c r="J958" s="127"/>
      <c r="K958" s="127"/>
      <c r="P958" s="1" t="e">
        <f t="shared" si="35"/>
        <v>#N/A</v>
      </c>
      <c r="Q958" s="127"/>
      <c r="R958" s="127"/>
    </row>
    <row r="959" spans="9:18" ht="15" x14ac:dyDescent="0.25">
      <c r="I959" s="127"/>
      <c r="J959" s="127"/>
      <c r="K959" s="127"/>
      <c r="P959" s="1" t="e">
        <f t="shared" si="35"/>
        <v>#N/A</v>
      </c>
      <c r="Q959" s="127"/>
      <c r="R959" s="127"/>
    </row>
    <row r="960" spans="9:18" ht="15" x14ac:dyDescent="0.25">
      <c r="I960" s="127"/>
      <c r="J960" s="127"/>
      <c r="K960" s="127"/>
      <c r="P960" s="1" t="e">
        <f t="shared" si="35"/>
        <v>#N/A</v>
      </c>
      <c r="Q960" s="127"/>
      <c r="R960" s="127"/>
    </row>
    <row r="961" spans="9:18" ht="15" x14ac:dyDescent="0.25">
      <c r="I961" s="127"/>
      <c r="J961" s="127"/>
      <c r="K961" s="127"/>
      <c r="P961" s="1" t="e">
        <f t="shared" si="35"/>
        <v>#N/A</v>
      </c>
      <c r="Q961" s="127"/>
      <c r="R961" s="127"/>
    </row>
    <row r="962" spans="9:18" ht="15" x14ac:dyDescent="0.25">
      <c r="I962" s="127"/>
      <c r="J962" s="127"/>
      <c r="K962" s="127"/>
      <c r="P962" s="1" t="e">
        <f t="shared" si="35"/>
        <v>#N/A</v>
      </c>
      <c r="Q962" s="127"/>
      <c r="R962" s="127"/>
    </row>
    <row r="963" spans="9:18" ht="15" x14ac:dyDescent="0.25">
      <c r="I963" s="127"/>
      <c r="J963" s="127"/>
      <c r="K963" s="127"/>
      <c r="P963" s="1" t="e">
        <f t="shared" si="35"/>
        <v>#N/A</v>
      </c>
      <c r="Q963" s="127"/>
      <c r="R963" s="127"/>
    </row>
    <row r="964" spans="9:18" ht="15" x14ac:dyDescent="0.25">
      <c r="I964" s="127"/>
      <c r="J964" s="127"/>
      <c r="K964" s="127"/>
      <c r="P964" s="1" t="e">
        <f t="shared" si="35"/>
        <v>#N/A</v>
      </c>
      <c r="Q964" s="127"/>
      <c r="R964" s="127"/>
    </row>
    <row r="965" spans="9:18" ht="15" x14ac:dyDescent="0.25">
      <c r="I965" s="127"/>
      <c r="J965" s="127"/>
      <c r="K965" s="127"/>
      <c r="P965" s="1" t="e">
        <f t="shared" si="35"/>
        <v>#N/A</v>
      </c>
      <c r="Q965" s="127"/>
      <c r="R965" s="127"/>
    </row>
    <row r="966" spans="9:18" ht="15" x14ac:dyDescent="0.25">
      <c r="I966" s="127"/>
      <c r="J966" s="127"/>
      <c r="K966" s="127"/>
      <c r="P966" s="1" t="e">
        <f t="shared" si="35"/>
        <v>#N/A</v>
      </c>
      <c r="Q966" s="127"/>
      <c r="R966" s="127"/>
    </row>
    <row r="967" spans="9:18" ht="15" x14ac:dyDescent="0.25">
      <c r="I967" s="127"/>
      <c r="J967" s="127"/>
      <c r="K967" s="127"/>
      <c r="P967" s="1" t="e">
        <f t="shared" si="35"/>
        <v>#N/A</v>
      </c>
      <c r="Q967" s="127"/>
      <c r="R967" s="127"/>
    </row>
    <row r="968" spans="9:18" ht="15" x14ac:dyDescent="0.25">
      <c r="I968" s="127"/>
      <c r="J968" s="127"/>
      <c r="K968" s="127"/>
      <c r="P968" s="1" t="e">
        <f t="shared" si="35"/>
        <v>#N/A</v>
      </c>
      <c r="Q968" s="127"/>
      <c r="R968" s="127"/>
    </row>
    <row r="969" spans="9:18" ht="15" x14ac:dyDescent="0.25">
      <c r="I969" s="127"/>
      <c r="J969" s="127"/>
      <c r="K969" s="127"/>
      <c r="P969" s="1" t="e">
        <f t="shared" si="35"/>
        <v>#N/A</v>
      </c>
      <c r="Q969" s="127"/>
      <c r="R969" s="127"/>
    </row>
    <row r="970" spans="9:18" ht="15" x14ac:dyDescent="0.25">
      <c r="I970" s="127"/>
      <c r="J970" s="127"/>
      <c r="K970" s="127"/>
      <c r="P970" s="1" t="e">
        <f t="shared" si="35"/>
        <v>#N/A</v>
      </c>
      <c r="Q970" s="127"/>
      <c r="R970" s="127"/>
    </row>
    <row r="971" spans="9:18" ht="15" x14ac:dyDescent="0.25">
      <c r="I971" s="127"/>
      <c r="J971" s="127"/>
      <c r="K971" s="127"/>
      <c r="P971" s="1" t="e">
        <f t="shared" si="35"/>
        <v>#N/A</v>
      </c>
      <c r="Q971" s="127"/>
      <c r="R971" s="127"/>
    </row>
    <row r="972" spans="9:18" ht="15" x14ac:dyDescent="0.25">
      <c r="I972" s="127"/>
      <c r="J972" s="127"/>
      <c r="K972" s="127"/>
      <c r="P972" s="1" t="e">
        <f t="shared" si="35"/>
        <v>#N/A</v>
      </c>
      <c r="Q972" s="127"/>
      <c r="R972" s="127"/>
    </row>
    <row r="973" spans="9:18" ht="15" x14ac:dyDescent="0.25">
      <c r="I973" s="127"/>
      <c r="J973" s="127"/>
      <c r="K973" s="127"/>
      <c r="P973" s="1" t="e">
        <f t="shared" si="35"/>
        <v>#N/A</v>
      </c>
      <c r="Q973" s="127"/>
      <c r="R973" s="127"/>
    </row>
    <row r="974" spans="9:18" ht="15" x14ac:dyDescent="0.25">
      <c r="I974" s="127"/>
      <c r="J974" s="127"/>
      <c r="K974" s="127"/>
      <c r="P974" s="1" t="e">
        <f t="shared" si="35"/>
        <v>#N/A</v>
      </c>
      <c r="Q974" s="127"/>
      <c r="R974" s="127"/>
    </row>
    <row r="975" spans="9:18" ht="15" x14ac:dyDescent="0.25">
      <c r="I975" s="127"/>
      <c r="J975" s="127"/>
      <c r="K975" s="127"/>
      <c r="P975" s="1" t="e">
        <f t="shared" si="35"/>
        <v>#N/A</v>
      </c>
      <c r="Q975" s="127"/>
      <c r="R975" s="127"/>
    </row>
    <row r="976" spans="9:18" ht="15" x14ac:dyDescent="0.25">
      <c r="I976" s="127"/>
      <c r="J976" s="127"/>
      <c r="K976" s="127"/>
      <c r="P976" s="1" t="e">
        <f t="shared" si="35"/>
        <v>#N/A</v>
      </c>
      <c r="Q976" s="127"/>
      <c r="R976" s="127"/>
    </row>
    <row r="977" spans="9:18" ht="15" x14ac:dyDescent="0.25">
      <c r="I977" s="127"/>
      <c r="J977" s="127"/>
      <c r="K977" s="127"/>
      <c r="P977" s="1" t="e">
        <f t="shared" si="35"/>
        <v>#N/A</v>
      </c>
      <c r="Q977" s="127"/>
      <c r="R977" s="127"/>
    </row>
    <row r="978" spans="9:18" ht="15" x14ac:dyDescent="0.25">
      <c r="I978" s="127"/>
      <c r="J978" s="127"/>
      <c r="K978" s="127"/>
      <c r="P978" s="1" t="e">
        <f t="shared" si="35"/>
        <v>#N/A</v>
      </c>
      <c r="Q978" s="127"/>
      <c r="R978" s="127"/>
    </row>
    <row r="979" spans="9:18" ht="15" x14ac:dyDescent="0.25">
      <c r="I979" s="127"/>
      <c r="J979" s="127"/>
      <c r="K979" s="127"/>
      <c r="P979" s="1" t="e">
        <f t="shared" si="35"/>
        <v>#N/A</v>
      </c>
      <c r="Q979" s="127"/>
      <c r="R979" s="127"/>
    </row>
    <row r="980" spans="9:18" ht="15" x14ac:dyDescent="0.25">
      <c r="I980" s="127"/>
      <c r="J980" s="127"/>
      <c r="K980" s="127"/>
      <c r="P980" s="1" t="e">
        <f t="shared" si="35"/>
        <v>#N/A</v>
      </c>
      <c r="Q980" s="127"/>
      <c r="R980" s="127"/>
    </row>
    <row r="981" spans="9:18" ht="15" x14ac:dyDescent="0.25">
      <c r="I981" s="127"/>
      <c r="J981" s="127"/>
      <c r="K981" s="127"/>
      <c r="P981" s="1" t="e">
        <f t="shared" si="35"/>
        <v>#N/A</v>
      </c>
      <c r="Q981" s="127"/>
      <c r="R981" s="127"/>
    </row>
    <row r="982" spans="9:18" ht="15" x14ac:dyDescent="0.25">
      <c r="I982" s="127"/>
      <c r="J982" s="127"/>
      <c r="K982" s="127"/>
      <c r="P982" s="1" t="e">
        <f t="shared" si="35"/>
        <v>#N/A</v>
      </c>
      <c r="Q982" s="127"/>
      <c r="R982" s="127"/>
    </row>
    <row r="983" spans="9:18" ht="15" x14ac:dyDescent="0.25">
      <c r="I983" s="127"/>
      <c r="J983" s="127"/>
      <c r="K983" s="127"/>
      <c r="P983" s="1" t="e">
        <f t="shared" si="35"/>
        <v>#N/A</v>
      </c>
      <c r="Q983" s="127"/>
      <c r="R983" s="127"/>
    </row>
    <row r="984" spans="9:18" ht="15" x14ac:dyDescent="0.25">
      <c r="I984" s="127"/>
      <c r="J984" s="127"/>
      <c r="K984" s="127"/>
      <c r="P984" s="1" t="e">
        <f t="shared" si="35"/>
        <v>#N/A</v>
      </c>
      <c r="Q984" s="127"/>
      <c r="R984" s="127"/>
    </row>
    <row r="985" spans="9:18" ht="15" x14ac:dyDescent="0.25">
      <c r="I985" s="127"/>
      <c r="J985" s="127"/>
      <c r="K985" s="127"/>
      <c r="P985" s="1" t="e">
        <f t="shared" si="35"/>
        <v>#N/A</v>
      </c>
      <c r="Q985" s="127"/>
      <c r="R985" s="127"/>
    </row>
    <row r="986" spans="9:18" ht="15" x14ac:dyDescent="0.25">
      <c r="I986" s="127"/>
      <c r="J986" s="127"/>
      <c r="K986" s="127"/>
      <c r="P986" s="1" t="e">
        <f t="shared" si="35"/>
        <v>#N/A</v>
      </c>
      <c r="Q986" s="127"/>
      <c r="R986" s="127"/>
    </row>
    <row r="987" spans="9:18" ht="15" x14ac:dyDescent="0.25">
      <c r="I987" s="127"/>
      <c r="J987" s="127"/>
      <c r="K987" s="127"/>
      <c r="P987" s="1" t="e">
        <f t="shared" si="35"/>
        <v>#N/A</v>
      </c>
      <c r="Q987" s="127"/>
      <c r="R987" s="127"/>
    </row>
    <row r="988" spans="9:18" ht="15" x14ac:dyDescent="0.25">
      <c r="I988" s="127"/>
      <c r="J988" s="127"/>
      <c r="K988" s="127"/>
      <c r="P988" s="1" t="e">
        <f t="shared" si="35"/>
        <v>#N/A</v>
      </c>
      <c r="Q988" s="127"/>
      <c r="R988" s="127"/>
    </row>
    <row r="989" spans="9:18" ht="15" x14ac:dyDescent="0.25">
      <c r="I989" s="127"/>
      <c r="J989" s="127"/>
      <c r="K989" s="127"/>
      <c r="P989" s="1" t="e">
        <f t="shared" si="35"/>
        <v>#N/A</v>
      </c>
      <c r="Q989" s="127"/>
      <c r="R989" s="127"/>
    </row>
    <row r="990" spans="9:18" ht="15" x14ac:dyDescent="0.25">
      <c r="I990" s="127"/>
      <c r="J990" s="127"/>
      <c r="K990" s="127"/>
      <c r="P990" s="1" t="e">
        <f t="shared" si="35"/>
        <v>#N/A</v>
      </c>
      <c r="Q990" s="127"/>
      <c r="R990" s="127"/>
    </row>
    <row r="991" spans="9:18" ht="15" x14ac:dyDescent="0.25">
      <c r="I991" s="127"/>
      <c r="J991" s="127"/>
      <c r="K991" s="127"/>
      <c r="P991" s="1" t="e">
        <f t="shared" si="35"/>
        <v>#N/A</v>
      </c>
      <c r="Q991" s="127"/>
      <c r="R991" s="127"/>
    </row>
    <row r="992" spans="9:18" ht="15" x14ac:dyDescent="0.25">
      <c r="I992" s="127"/>
      <c r="J992" s="127"/>
      <c r="K992" s="127"/>
      <c r="P992" s="1" t="e">
        <f t="shared" si="35"/>
        <v>#N/A</v>
      </c>
      <c r="Q992" s="127"/>
      <c r="R992" s="127"/>
    </row>
    <row r="993" spans="9:18" ht="15" x14ac:dyDescent="0.25">
      <c r="I993" s="127"/>
      <c r="J993" s="127"/>
      <c r="K993" s="127"/>
      <c r="P993" s="1" t="e">
        <f t="shared" si="35"/>
        <v>#N/A</v>
      </c>
      <c r="Q993" s="127"/>
      <c r="R993" s="127"/>
    </row>
    <row r="994" spans="9:18" ht="15" x14ac:dyDescent="0.25">
      <c r="I994" s="127"/>
      <c r="J994" s="127"/>
      <c r="K994" s="127"/>
      <c r="P994" s="1" t="e">
        <f t="shared" si="35"/>
        <v>#N/A</v>
      </c>
      <c r="Q994" s="127"/>
      <c r="R994" s="127"/>
    </row>
    <row r="995" spans="9:18" ht="15" x14ac:dyDescent="0.25">
      <c r="I995" s="127"/>
      <c r="J995" s="127"/>
      <c r="K995" s="127"/>
      <c r="P995" s="1" t="e">
        <f t="shared" si="35"/>
        <v>#N/A</v>
      </c>
      <c r="Q995" s="127"/>
      <c r="R995" s="127"/>
    </row>
    <row r="996" spans="9:18" ht="15" x14ac:dyDescent="0.25">
      <c r="I996" s="127"/>
      <c r="J996" s="127"/>
      <c r="K996" s="127"/>
      <c r="P996" s="1" t="e">
        <f t="shared" si="35"/>
        <v>#N/A</v>
      </c>
      <c r="Q996" s="127"/>
      <c r="R996" s="127"/>
    </row>
    <row r="997" spans="9:18" ht="15" x14ac:dyDescent="0.25">
      <c r="I997" s="127"/>
      <c r="J997" s="127"/>
      <c r="K997" s="127"/>
      <c r="P997" s="1" t="e">
        <f t="shared" si="35"/>
        <v>#N/A</v>
      </c>
      <c r="Q997" s="127"/>
      <c r="R997" s="127"/>
    </row>
    <row r="998" spans="9:18" ht="15" x14ac:dyDescent="0.25">
      <c r="I998" s="127"/>
      <c r="J998" s="127"/>
      <c r="K998" s="127"/>
      <c r="P998" s="1" t="e">
        <f t="shared" si="35"/>
        <v>#N/A</v>
      </c>
      <c r="Q998" s="127"/>
      <c r="R998" s="127"/>
    </row>
    <row r="999" spans="9:18" ht="15" x14ac:dyDescent="0.25">
      <c r="I999" s="127"/>
      <c r="J999" s="127"/>
      <c r="K999" s="127"/>
      <c r="P999" s="1" t="e">
        <f t="shared" si="35"/>
        <v>#N/A</v>
      </c>
      <c r="Q999" s="127"/>
      <c r="R999" s="127"/>
    </row>
    <row r="1000" spans="9:18" ht="15" x14ac:dyDescent="0.25">
      <c r="I1000" s="127"/>
      <c r="J1000" s="127"/>
      <c r="K1000" s="127"/>
      <c r="P1000" s="1" t="e">
        <f t="shared" si="35"/>
        <v>#N/A</v>
      </c>
      <c r="Q1000" s="127"/>
      <c r="R1000" s="127"/>
    </row>
    <row r="1001" spans="9:18" ht="15" x14ac:dyDescent="0.25">
      <c r="I1001" s="127"/>
      <c r="J1001" s="127"/>
      <c r="K1001" s="127"/>
      <c r="P1001" s="1" t="e">
        <f t="shared" si="35"/>
        <v>#N/A</v>
      </c>
      <c r="Q1001" s="127"/>
      <c r="R1001" s="127"/>
    </row>
    <row r="1002" spans="9:18" ht="15" x14ac:dyDescent="0.25">
      <c r="I1002" s="127"/>
      <c r="J1002" s="127"/>
      <c r="K1002" s="127"/>
      <c r="P1002" s="1" t="e">
        <f t="shared" si="35"/>
        <v>#N/A</v>
      </c>
      <c r="Q1002" s="127"/>
      <c r="R1002" s="127"/>
    </row>
    <row r="1003" spans="9:18" ht="15" x14ac:dyDescent="0.25">
      <c r="I1003" s="127"/>
      <c r="J1003" s="127"/>
      <c r="K1003" s="127"/>
      <c r="P1003" s="1" t="e">
        <f t="shared" si="35"/>
        <v>#N/A</v>
      </c>
      <c r="Q1003" s="127"/>
      <c r="R1003" s="127"/>
    </row>
    <row r="1004" spans="9:18" ht="15" x14ac:dyDescent="0.25">
      <c r="I1004" s="127"/>
      <c r="J1004" s="127"/>
      <c r="K1004" s="127"/>
      <c r="P1004" s="1" t="e">
        <f t="shared" ref="P1004:P1067" si="36">VLOOKUP(I1004,$Q$1:$R$1324,2,FALSE)</f>
        <v>#N/A</v>
      </c>
      <c r="Q1004" s="127"/>
      <c r="R1004" s="127"/>
    </row>
    <row r="1005" spans="9:18" ht="15" x14ac:dyDescent="0.25">
      <c r="I1005" s="127"/>
      <c r="J1005" s="127"/>
      <c r="K1005" s="127"/>
      <c r="P1005" s="1" t="e">
        <f t="shared" si="36"/>
        <v>#N/A</v>
      </c>
      <c r="Q1005" s="127"/>
      <c r="R1005" s="127"/>
    </row>
    <row r="1006" spans="9:18" ht="15" x14ac:dyDescent="0.25">
      <c r="I1006" s="127"/>
      <c r="J1006" s="127"/>
      <c r="K1006" s="127"/>
      <c r="P1006" s="1" t="e">
        <f t="shared" si="36"/>
        <v>#N/A</v>
      </c>
      <c r="Q1006" s="127"/>
      <c r="R1006" s="127"/>
    </row>
    <row r="1007" spans="9:18" ht="15" x14ac:dyDescent="0.25">
      <c r="I1007" s="127"/>
      <c r="J1007" s="127"/>
      <c r="K1007" s="127"/>
      <c r="P1007" s="1" t="e">
        <f t="shared" si="36"/>
        <v>#N/A</v>
      </c>
      <c r="Q1007" s="127"/>
      <c r="R1007" s="127"/>
    </row>
    <row r="1008" spans="9:18" ht="15" x14ac:dyDescent="0.25">
      <c r="I1008" s="127"/>
      <c r="J1008" s="127"/>
      <c r="K1008" s="127"/>
      <c r="P1008" s="1" t="e">
        <f t="shared" si="36"/>
        <v>#N/A</v>
      </c>
      <c r="Q1008" s="127"/>
      <c r="R1008" s="127"/>
    </row>
    <row r="1009" spans="9:18" ht="15" x14ac:dyDescent="0.25">
      <c r="I1009" s="127"/>
      <c r="J1009" s="127"/>
      <c r="K1009" s="127"/>
      <c r="P1009" s="1" t="e">
        <f t="shared" si="36"/>
        <v>#N/A</v>
      </c>
      <c r="Q1009" s="127"/>
      <c r="R1009" s="127"/>
    </row>
    <row r="1010" spans="9:18" ht="15" x14ac:dyDescent="0.25">
      <c r="I1010" s="127"/>
      <c r="J1010" s="127"/>
      <c r="K1010" s="127"/>
      <c r="P1010" s="1" t="e">
        <f t="shared" si="36"/>
        <v>#N/A</v>
      </c>
      <c r="Q1010" s="127"/>
      <c r="R1010" s="127"/>
    </row>
    <row r="1011" spans="9:18" ht="15" x14ac:dyDescent="0.25">
      <c r="I1011" s="127"/>
      <c r="J1011" s="127"/>
      <c r="K1011" s="127"/>
      <c r="P1011" s="1" t="e">
        <f t="shared" si="36"/>
        <v>#N/A</v>
      </c>
      <c r="Q1011" s="127"/>
      <c r="R1011" s="127"/>
    </row>
    <row r="1012" spans="9:18" ht="15" x14ac:dyDescent="0.25">
      <c r="I1012" s="127"/>
      <c r="J1012" s="127"/>
      <c r="K1012" s="127"/>
      <c r="P1012" s="1" t="e">
        <f t="shared" si="36"/>
        <v>#N/A</v>
      </c>
      <c r="Q1012" s="127"/>
      <c r="R1012" s="127"/>
    </row>
    <row r="1013" spans="9:18" ht="15" x14ac:dyDescent="0.25">
      <c r="I1013" s="127"/>
      <c r="J1013" s="127"/>
      <c r="K1013" s="127"/>
      <c r="P1013" s="1" t="e">
        <f t="shared" si="36"/>
        <v>#N/A</v>
      </c>
      <c r="Q1013" s="127"/>
      <c r="R1013" s="127"/>
    </row>
    <row r="1014" spans="9:18" ht="15" x14ac:dyDescent="0.25">
      <c r="I1014" s="127"/>
      <c r="J1014" s="127"/>
      <c r="K1014" s="127"/>
      <c r="P1014" s="1" t="e">
        <f t="shared" si="36"/>
        <v>#N/A</v>
      </c>
      <c r="Q1014" s="127"/>
      <c r="R1014" s="127"/>
    </row>
    <row r="1015" spans="9:18" ht="15" x14ac:dyDescent="0.25">
      <c r="I1015" s="127"/>
      <c r="J1015" s="127"/>
      <c r="K1015" s="127"/>
      <c r="P1015" s="1" t="e">
        <f t="shared" si="36"/>
        <v>#N/A</v>
      </c>
      <c r="Q1015" s="127"/>
      <c r="R1015" s="127"/>
    </row>
    <row r="1016" spans="9:18" ht="15" x14ac:dyDescent="0.25">
      <c r="I1016" s="127"/>
      <c r="J1016" s="127"/>
      <c r="K1016" s="127"/>
      <c r="P1016" s="1" t="e">
        <f t="shared" si="36"/>
        <v>#N/A</v>
      </c>
      <c r="Q1016" s="127"/>
      <c r="R1016" s="127"/>
    </row>
    <row r="1017" spans="9:18" ht="15" x14ac:dyDescent="0.25">
      <c r="I1017" s="127"/>
      <c r="J1017" s="127"/>
      <c r="K1017" s="127"/>
      <c r="P1017" s="1" t="e">
        <f t="shared" si="36"/>
        <v>#N/A</v>
      </c>
      <c r="Q1017" s="127"/>
      <c r="R1017" s="127"/>
    </row>
    <row r="1018" spans="9:18" ht="15" x14ac:dyDescent="0.25">
      <c r="I1018" s="127"/>
      <c r="J1018" s="127"/>
      <c r="K1018" s="127"/>
      <c r="P1018" s="1" t="e">
        <f t="shared" si="36"/>
        <v>#N/A</v>
      </c>
      <c r="Q1018" s="127"/>
      <c r="R1018" s="127"/>
    </row>
    <row r="1019" spans="9:18" ht="15" x14ac:dyDescent="0.25">
      <c r="I1019" s="127"/>
      <c r="J1019" s="127"/>
      <c r="K1019" s="127"/>
      <c r="P1019" s="1" t="e">
        <f t="shared" si="36"/>
        <v>#N/A</v>
      </c>
      <c r="Q1019" s="127"/>
      <c r="R1019" s="127"/>
    </row>
    <row r="1020" spans="9:18" ht="15" x14ac:dyDescent="0.25">
      <c r="I1020" s="127"/>
      <c r="J1020" s="127"/>
      <c r="K1020" s="127"/>
      <c r="P1020" s="1" t="e">
        <f t="shared" si="36"/>
        <v>#N/A</v>
      </c>
      <c r="Q1020" s="127"/>
      <c r="R1020" s="127"/>
    </row>
    <row r="1021" spans="9:18" ht="15" x14ac:dyDescent="0.25">
      <c r="I1021" s="127"/>
      <c r="J1021" s="127"/>
      <c r="K1021" s="127"/>
      <c r="P1021" s="1" t="e">
        <f t="shared" si="36"/>
        <v>#N/A</v>
      </c>
      <c r="Q1021" s="127"/>
      <c r="R1021" s="127"/>
    </row>
    <row r="1022" spans="9:18" ht="15" x14ac:dyDescent="0.25">
      <c r="I1022" s="127"/>
      <c r="J1022" s="127"/>
      <c r="K1022" s="127"/>
      <c r="P1022" s="1" t="e">
        <f t="shared" si="36"/>
        <v>#N/A</v>
      </c>
      <c r="Q1022" s="127"/>
      <c r="R1022" s="127"/>
    </row>
    <row r="1023" spans="9:18" ht="15" x14ac:dyDescent="0.25">
      <c r="I1023" s="127"/>
      <c r="J1023" s="127"/>
      <c r="K1023" s="127"/>
      <c r="P1023" s="1" t="e">
        <f t="shared" si="36"/>
        <v>#N/A</v>
      </c>
      <c r="Q1023" s="127"/>
      <c r="R1023" s="127"/>
    </row>
    <row r="1024" spans="9:18" ht="15" x14ac:dyDescent="0.25">
      <c r="I1024" s="127"/>
      <c r="J1024" s="127"/>
      <c r="K1024" s="127"/>
      <c r="P1024" s="1" t="e">
        <f t="shared" si="36"/>
        <v>#N/A</v>
      </c>
      <c r="Q1024" s="127"/>
      <c r="R1024" s="127"/>
    </row>
    <row r="1025" spans="9:18" ht="15" x14ac:dyDescent="0.25">
      <c r="I1025" s="127"/>
      <c r="J1025" s="127"/>
      <c r="K1025" s="127"/>
      <c r="P1025" s="1" t="e">
        <f t="shared" si="36"/>
        <v>#N/A</v>
      </c>
      <c r="Q1025" s="127"/>
      <c r="R1025" s="127"/>
    </row>
    <row r="1026" spans="9:18" ht="15" x14ac:dyDescent="0.25">
      <c r="I1026" s="127"/>
      <c r="J1026" s="127"/>
      <c r="K1026" s="127"/>
      <c r="P1026" s="1" t="e">
        <f t="shared" si="36"/>
        <v>#N/A</v>
      </c>
      <c r="Q1026" s="127"/>
      <c r="R1026" s="127"/>
    </row>
    <row r="1027" spans="9:18" ht="15" x14ac:dyDescent="0.25">
      <c r="I1027" s="127"/>
      <c r="J1027" s="127"/>
      <c r="K1027" s="127"/>
      <c r="P1027" s="1" t="e">
        <f t="shared" si="36"/>
        <v>#N/A</v>
      </c>
      <c r="Q1027" s="127"/>
      <c r="R1027" s="127"/>
    </row>
    <row r="1028" spans="9:18" ht="15" x14ac:dyDescent="0.25">
      <c r="I1028" s="127"/>
      <c r="J1028" s="127"/>
      <c r="K1028" s="127"/>
      <c r="P1028" s="1" t="e">
        <f t="shared" si="36"/>
        <v>#N/A</v>
      </c>
      <c r="Q1028" s="127"/>
      <c r="R1028" s="127"/>
    </row>
    <row r="1029" spans="9:18" ht="15" x14ac:dyDescent="0.25">
      <c r="I1029" s="127"/>
      <c r="J1029" s="127"/>
      <c r="K1029" s="127"/>
      <c r="P1029" s="1" t="e">
        <f t="shared" si="36"/>
        <v>#N/A</v>
      </c>
      <c r="Q1029" s="127"/>
      <c r="R1029" s="127"/>
    </row>
    <row r="1030" spans="9:18" ht="15" x14ac:dyDescent="0.25">
      <c r="I1030" s="127"/>
      <c r="J1030" s="127"/>
      <c r="K1030" s="127"/>
      <c r="P1030" s="1" t="e">
        <f t="shared" si="36"/>
        <v>#N/A</v>
      </c>
      <c r="Q1030" s="127"/>
      <c r="R1030" s="127"/>
    </row>
    <row r="1031" spans="9:18" ht="15" x14ac:dyDescent="0.25">
      <c r="I1031" s="127"/>
      <c r="J1031" s="127"/>
      <c r="K1031" s="127"/>
      <c r="P1031" s="1" t="e">
        <f t="shared" si="36"/>
        <v>#N/A</v>
      </c>
      <c r="Q1031" s="127"/>
      <c r="R1031" s="127"/>
    </row>
    <row r="1032" spans="9:18" ht="15" x14ac:dyDescent="0.25">
      <c r="I1032" s="127"/>
      <c r="J1032" s="127"/>
      <c r="K1032" s="127"/>
      <c r="P1032" s="1" t="e">
        <f t="shared" si="36"/>
        <v>#N/A</v>
      </c>
      <c r="Q1032" s="127"/>
      <c r="R1032" s="127"/>
    </row>
    <row r="1033" spans="9:18" ht="15" x14ac:dyDescent="0.25">
      <c r="I1033" s="127"/>
      <c r="J1033" s="127"/>
      <c r="K1033" s="127"/>
      <c r="P1033" s="1" t="e">
        <f t="shared" si="36"/>
        <v>#N/A</v>
      </c>
      <c r="Q1033" s="127"/>
      <c r="R1033" s="127"/>
    </row>
    <row r="1034" spans="9:18" ht="15" x14ac:dyDescent="0.25">
      <c r="I1034" s="127"/>
      <c r="J1034" s="127"/>
      <c r="K1034" s="127"/>
      <c r="P1034" s="1" t="e">
        <f t="shared" si="36"/>
        <v>#N/A</v>
      </c>
      <c r="Q1034" s="127"/>
      <c r="R1034" s="127"/>
    </row>
    <row r="1035" spans="9:18" ht="15" x14ac:dyDescent="0.25">
      <c r="I1035" s="127"/>
      <c r="J1035" s="127"/>
      <c r="K1035" s="127"/>
      <c r="P1035" s="1" t="e">
        <f t="shared" si="36"/>
        <v>#N/A</v>
      </c>
      <c r="Q1035" s="127"/>
      <c r="R1035" s="127"/>
    </row>
    <row r="1036" spans="9:18" ht="15" x14ac:dyDescent="0.25">
      <c r="I1036" s="127"/>
      <c r="J1036" s="127"/>
      <c r="K1036" s="127"/>
      <c r="P1036" s="1" t="e">
        <f t="shared" si="36"/>
        <v>#N/A</v>
      </c>
      <c r="Q1036" s="127"/>
      <c r="R1036" s="127"/>
    </row>
    <row r="1037" spans="9:18" ht="15" x14ac:dyDescent="0.25">
      <c r="I1037" s="127"/>
      <c r="J1037" s="127"/>
      <c r="K1037" s="127"/>
      <c r="P1037" s="1" t="e">
        <f t="shared" si="36"/>
        <v>#N/A</v>
      </c>
      <c r="Q1037" s="127"/>
      <c r="R1037" s="127"/>
    </row>
    <row r="1038" spans="9:18" ht="15" x14ac:dyDescent="0.25">
      <c r="I1038" s="127"/>
      <c r="J1038" s="127"/>
      <c r="K1038" s="127"/>
      <c r="P1038" s="1" t="e">
        <f t="shared" si="36"/>
        <v>#N/A</v>
      </c>
      <c r="Q1038" s="127"/>
      <c r="R1038" s="127"/>
    </row>
    <row r="1039" spans="9:18" ht="15" x14ac:dyDescent="0.25">
      <c r="I1039" s="127"/>
      <c r="J1039" s="127"/>
      <c r="K1039" s="127"/>
      <c r="P1039" s="1" t="e">
        <f t="shared" si="36"/>
        <v>#N/A</v>
      </c>
      <c r="Q1039" s="127"/>
      <c r="R1039" s="127"/>
    </row>
    <row r="1040" spans="9:18" ht="15" x14ac:dyDescent="0.25">
      <c r="I1040" s="127"/>
      <c r="J1040" s="127"/>
      <c r="K1040" s="127"/>
      <c r="P1040" s="1" t="e">
        <f t="shared" si="36"/>
        <v>#N/A</v>
      </c>
      <c r="Q1040" s="127"/>
      <c r="R1040" s="127"/>
    </row>
    <row r="1041" spans="9:18" ht="15" x14ac:dyDescent="0.25">
      <c r="I1041" s="127"/>
      <c r="J1041" s="127"/>
      <c r="K1041" s="127"/>
      <c r="P1041" s="1" t="e">
        <f t="shared" si="36"/>
        <v>#N/A</v>
      </c>
      <c r="Q1041" s="127"/>
      <c r="R1041" s="127"/>
    </row>
    <row r="1042" spans="9:18" ht="15" x14ac:dyDescent="0.25">
      <c r="I1042" s="127"/>
      <c r="J1042" s="127"/>
      <c r="K1042" s="127"/>
      <c r="P1042" s="1" t="e">
        <f t="shared" si="36"/>
        <v>#N/A</v>
      </c>
      <c r="Q1042" s="127"/>
      <c r="R1042" s="127"/>
    </row>
    <row r="1043" spans="9:18" ht="15" x14ac:dyDescent="0.25">
      <c r="I1043" s="127"/>
      <c r="J1043" s="127"/>
      <c r="K1043" s="127"/>
      <c r="P1043" s="1" t="e">
        <f t="shared" si="36"/>
        <v>#N/A</v>
      </c>
      <c r="Q1043" s="127"/>
      <c r="R1043" s="127"/>
    </row>
    <row r="1044" spans="9:18" ht="15" x14ac:dyDescent="0.25">
      <c r="I1044" s="127"/>
      <c r="J1044" s="127"/>
      <c r="K1044" s="127"/>
      <c r="P1044" s="1" t="e">
        <f t="shared" si="36"/>
        <v>#N/A</v>
      </c>
      <c r="Q1044" s="127"/>
      <c r="R1044" s="127"/>
    </row>
    <row r="1045" spans="9:18" ht="15" x14ac:dyDescent="0.25">
      <c r="I1045" s="127"/>
      <c r="J1045" s="127"/>
      <c r="K1045" s="127"/>
      <c r="P1045" s="1" t="e">
        <f t="shared" si="36"/>
        <v>#N/A</v>
      </c>
      <c r="Q1045" s="127"/>
      <c r="R1045" s="127"/>
    </row>
    <row r="1046" spans="9:18" ht="15" x14ac:dyDescent="0.25">
      <c r="I1046" s="127"/>
      <c r="J1046" s="127"/>
      <c r="K1046" s="127"/>
      <c r="P1046" s="1" t="e">
        <f t="shared" si="36"/>
        <v>#N/A</v>
      </c>
      <c r="Q1046" s="127"/>
      <c r="R1046" s="127"/>
    </row>
    <row r="1047" spans="9:18" ht="15" x14ac:dyDescent="0.25">
      <c r="I1047" s="127"/>
      <c r="J1047" s="127"/>
      <c r="K1047" s="127"/>
      <c r="P1047" s="1" t="e">
        <f t="shared" si="36"/>
        <v>#N/A</v>
      </c>
      <c r="Q1047" s="127"/>
      <c r="R1047" s="127"/>
    </row>
    <row r="1048" spans="9:18" ht="15" x14ac:dyDescent="0.25">
      <c r="I1048" s="127"/>
      <c r="J1048" s="127"/>
      <c r="K1048" s="127"/>
      <c r="P1048" s="1" t="e">
        <f t="shared" si="36"/>
        <v>#N/A</v>
      </c>
      <c r="Q1048" s="127"/>
      <c r="R1048" s="127"/>
    </row>
    <row r="1049" spans="9:18" ht="15" x14ac:dyDescent="0.25">
      <c r="I1049" s="127"/>
      <c r="J1049" s="127"/>
      <c r="K1049" s="127"/>
      <c r="P1049" s="1" t="e">
        <f t="shared" si="36"/>
        <v>#N/A</v>
      </c>
      <c r="Q1049" s="127"/>
      <c r="R1049" s="127"/>
    </row>
    <row r="1050" spans="9:18" ht="15" x14ac:dyDescent="0.25">
      <c r="I1050" s="127"/>
      <c r="J1050" s="127"/>
      <c r="K1050" s="127"/>
      <c r="P1050" s="1" t="e">
        <f t="shared" si="36"/>
        <v>#N/A</v>
      </c>
      <c r="Q1050" s="127"/>
      <c r="R1050" s="127"/>
    </row>
    <row r="1051" spans="9:18" ht="15" x14ac:dyDescent="0.25">
      <c r="I1051" s="127"/>
      <c r="J1051" s="127"/>
      <c r="K1051" s="127"/>
      <c r="P1051" s="1" t="e">
        <f t="shared" si="36"/>
        <v>#N/A</v>
      </c>
      <c r="Q1051" s="127"/>
      <c r="R1051" s="127"/>
    </row>
    <row r="1052" spans="9:18" ht="15" x14ac:dyDescent="0.25">
      <c r="I1052" s="127"/>
      <c r="J1052" s="127"/>
      <c r="K1052" s="127"/>
      <c r="P1052" s="1" t="e">
        <f t="shared" si="36"/>
        <v>#N/A</v>
      </c>
      <c r="Q1052" s="127"/>
      <c r="R1052" s="127"/>
    </row>
    <row r="1053" spans="9:18" ht="15" x14ac:dyDescent="0.25">
      <c r="I1053" s="127"/>
      <c r="J1053" s="127"/>
      <c r="K1053" s="127"/>
      <c r="P1053" s="1" t="e">
        <f t="shared" si="36"/>
        <v>#N/A</v>
      </c>
      <c r="Q1053" s="127"/>
      <c r="R1053" s="127"/>
    </row>
    <row r="1054" spans="9:18" ht="15" x14ac:dyDescent="0.25">
      <c r="I1054" s="127"/>
      <c r="J1054" s="127"/>
      <c r="K1054" s="127"/>
      <c r="P1054" s="1" t="e">
        <f t="shared" si="36"/>
        <v>#N/A</v>
      </c>
      <c r="Q1054" s="127"/>
      <c r="R1054" s="127"/>
    </row>
    <row r="1055" spans="9:18" ht="15" x14ac:dyDescent="0.25">
      <c r="I1055" s="127"/>
      <c r="J1055" s="127"/>
      <c r="K1055" s="127"/>
      <c r="P1055" s="1" t="e">
        <f t="shared" si="36"/>
        <v>#N/A</v>
      </c>
      <c r="Q1055" s="127"/>
      <c r="R1055" s="127"/>
    </row>
    <row r="1056" spans="9:18" ht="15" x14ac:dyDescent="0.25">
      <c r="I1056" s="127"/>
      <c r="J1056" s="127"/>
      <c r="K1056" s="127"/>
      <c r="P1056" s="1" t="e">
        <f t="shared" si="36"/>
        <v>#N/A</v>
      </c>
      <c r="Q1056" s="127"/>
      <c r="R1056" s="127"/>
    </row>
    <row r="1057" spans="9:18" ht="15" x14ac:dyDescent="0.25">
      <c r="I1057" s="127"/>
      <c r="J1057" s="127"/>
      <c r="K1057" s="127"/>
      <c r="P1057" s="1" t="e">
        <f t="shared" si="36"/>
        <v>#N/A</v>
      </c>
      <c r="Q1057" s="127"/>
      <c r="R1057" s="127"/>
    </row>
    <row r="1058" spans="9:18" ht="15" x14ac:dyDescent="0.25">
      <c r="I1058" s="127"/>
      <c r="J1058" s="127"/>
      <c r="K1058" s="127"/>
      <c r="P1058" s="1" t="e">
        <f t="shared" si="36"/>
        <v>#N/A</v>
      </c>
      <c r="Q1058" s="127"/>
      <c r="R1058" s="127"/>
    </row>
    <row r="1059" spans="9:18" ht="15" x14ac:dyDescent="0.25">
      <c r="I1059" s="127"/>
      <c r="J1059" s="127"/>
      <c r="K1059" s="127"/>
      <c r="P1059" s="1" t="e">
        <f t="shared" si="36"/>
        <v>#N/A</v>
      </c>
      <c r="Q1059" s="127"/>
      <c r="R1059" s="127"/>
    </row>
    <row r="1060" spans="9:18" ht="15" x14ac:dyDescent="0.25">
      <c r="I1060" s="127"/>
      <c r="J1060" s="127"/>
      <c r="K1060" s="127"/>
      <c r="P1060" s="1" t="e">
        <f t="shared" si="36"/>
        <v>#N/A</v>
      </c>
      <c r="Q1060" s="127"/>
      <c r="R1060" s="127"/>
    </row>
    <row r="1061" spans="9:18" ht="15" x14ac:dyDescent="0.25">
      <c r="I1061" s="127"/>
      <c r="J1061" s="127"/>
      <c r="K1061" s="127"/>
      <c r="P1061" s="1" t="e">
        <f t="shared" si="36"/>
        <v>#N/A</v>
      </c>
      <c r="Q1061" s="127"/>
      <c r="R1061" s="127"/>
    </row>
    <row r="1062" spans="9:18" ht="15" x14ac:dyDescent="0.25">
      <c r="I1062" s="127"/>
      <c r="J1062" s="127"/>
      <c r="K1062" s="127"/>
      <c r="P1062" s="1" t="e">
        <f t="shared" si="36"/>
        <v>#N/A</v>
      </c>
      <c r="Q1062" s="127"/>
      <c r="R1062" s="127"/>
    </row>
    <row r="1063" spans="9:18" ht="15" x14ac:dyDescent="0.25">
      <c r="I1063" s="127"/>
      <c r="J1063" s="127"/>
      <c r="K1063" s="127"/>
      <c r="P1063" s="1" t="e">
        <f t="shared" si="36"/>
        <v>#N/A</v>
      </c>
      <c r="Q1063" s="127"/>
      <c r="R1063" s="127"/>
    </row>
    <row r="1064" spans="9:18" ht="15" x14ac:dyDescent="0.25">
      <c r="I1064" s="127"/>
      <c r="J1064" s="127"/>
      <c r="K1064" s="127"/>
      <c r="P1064" s="1" t="e">
        <f t="shared" si="36"/>
        <v>#N/A</v>
      </c>
      <c r="Q1064" s="127"/>
      <c r="R1064" s="127"/>
    </row>
    <row r="1065" spans="9:18" ht="15" x14ac:dyDescent="0.25">
      <c r="I1065" s="127"/>
      <c r="J1065" s="127"/>
      <c r="K1065" s="127"/>
      <c r="P1065" s="1" t="e">
        <f t="shared" si="36"/>
        <v>#N/A</v>
      </c>
      <c r="Q1065" s="127"/>
      <c r="R1065" s="127"/>
    </row>
    <row r="1066" spans="9:18" ht="15" x14ac:dyDescent="0.25">
      <c r="I1066" s="127"/>
      <c r="J1066" s="127"/>
      <c r="K1066" s="127"/>
      <c r="P1066" s="1" t="e">
        <f t="shared" si="36"/>
        <v>#N/A</v>
      </c>
      <c r="Q1066" s="127"/>
      <c r="R1066" s="127"/>
    </row>
    <row r="1067" spans="9:18" ht="15" x14ac:dyDescent="0.25">
      <c r="I1067" s="127"/>
      <c r="J1067" s="127"/>
      <c r="K1067" s="127"/>
      <c r="P1067" s="1" t="e">
        <f t="shared" si="36"/>
        <v>#N/A</v>
      </c>
      <c r="Q1067" s="127"/>
      <c r="R1067" s="127"/>
    </row>
    <row r="1068" spans="9:18" ht="15" x14ac:dyDescent="0.25">
      <c r="I1068" s="127"/>
      <c r="J1068" s="127"/>
      <c r="K1068" s="127"/>
      <c r="P1068" s="1" t="e">
        <f t="shared" ref="P1068:P1131" si="37">VLOOKUP(I1068,$Q$1:$R$1324,2,FALSE)</f>
        <v>#N/A</v>
      </c>
      <c r="Q1068" s="127"/>
      <c r="R1068" s="127"/>
    </row>
    <row r="1069" spans="9:18" ht="15" x14ac:dyDescent="0.25">
      <c r="I1069" s="127"/>
      <c r="J1069" s="127"/>
      <c r="K1069" s="127"/>
      <c r="P1069" s="1" t="e">
        <f t="shared" si="37"/>
        <v>#N/A</v>
      </c>
      <c r="Q1069" s="127"/>
      <c r="R1069" s="127"/>
    </row>
    <row r="1070" spans="9:18" ht="15" x14ac:dyDescent="0.25">
      <c r="I1070" s="127"/>
      <c r="J1070" s="127"/>
      <c r="K1070" s="127"/>
      <c r="P1070" s="1" t="e">
        <f t="shared" si="37"/>
        <v>#N/A</v>
      </c>
      <c r="Q1070" s="127"/>
      <c r="R1070" s="127"/>
    </row>
    <row r="1071" spans="9:18" ht="15" x14ac:dyDescent="0.25">
      <c r="I1071" s="127"/>
      <c r="J1071" s="127"/>
      <c r="K1071" s="127"/>
      <c r="P1071" s="1" t="e">
        <f t="shared" si="37"/>
        <v>#N/A</v>
      </c>
      <c r="Q1071" s="127"/>
      <c r="R1071" s="127"/>
    </row>
    <row r="1072" spans="9:18" ht="15" x14ac:dyDescent="0.25">
      <c r="I1072" s="127"/>
      <c r="J1072" s="127"/>
      <c r="K1072" s="127"/>
      <c r="P1072" s="1" t="e">
        <f t="shared" si="37"/>
        <v>#N/A</v>
      </c>
      <c r="Q1072" s="127"/>
      <c r="R1072" s="127"/>
    </row>
    <row r="1073" spans="9:18" ht="15" x14ac:dyDescent="0.25">
      <c r="I1073" s="127"/>
      <c r="J1073" s="127"/>
      <c r="K1073" s="127"/>
      <c r="P1073" s="1" t="e">
        <f t="shared" si="37"/>
        <v>#N/A</v>
      </c>
      <c r="Q1073" s="127"/>
      <c r="R1073" s="127"/>
    </row>
    <row r="1074" spans="9:18" ht="15" x14ac:dyDescent="0.25">
      <c r="I1074" s="127"/>
      <c r="J1074" s="127"/>
      <c r="K1074" s="127"/>
      <c r="P1074" s="1" t="e">
        <f t="shared" si="37"/>
        <v>#N/A</v>
      </c>
      <c r="Q1074" s="127"/>
      <c r="R1074" s="127"/>
    </row>
    <row r="1075" spans="9:18" ht="15" x14ac:dyDescent="0.25">
      <c r="I1075" s="127"/>
      <c r="J1075" s="127"/>
      <c r="K1075" s="127"/>
      <c r="P1075" s="1" t="e">
        <f t="shared" si="37"/>
        <v>#N/A</v>
      </c>
      <c r="Q1075" s="127"/>
      <c r="R1075" s="127"/>
    </row>
    <row r="1076" spans="9:18" ht="15" x14ac:dyDescent="0.25">
      <c r="I1076" s="127"/>
      <c r="J1076" s="127"/>
      <c r="K1076" s="127"/>
      <c r="P1076" s="1" t="e">
        <f t="shared" si="37"/>
        <v>#N/A</v>
      </c>
      <c r="Q1076" s="127"/>
      <c r="R1076" s="127"/>
    </row>
    <row r="1077" spans="9:18" ht="15" x14ac:dyDescent="0.25">
      <c r="I1077" s="127"/>
      <c r="J1077" s="127"/>
      <c r="K1077" s="127"/>
      <c r="P1077" s="1" t="e">
        <f t="shared" si="37"/>
        <v>#N/A</v>
      </c>
      <c r="Q1077" s="127"/>
      <c r="R1077" s="127"/>
    </row>
    <row r="1078" spans="9:18" ht="15" x14ac:dyDescent="0.25">
      <c r="I1078" s="127"/>
      <c r="J1078" s="127"/>
      <c r="K1078" s="127"/>
      <c r="P1078" s="1" t="e">
        <f t="shared" si="37"/>
        <v>#N/A</v>
      </c>
      <c r="Q1078" s="127"/>
      <c r="R1078" s="127"/>
    </row>
    <row r="1079" spans="9:18" ht="15" x14ac:dyDescent="0.25">
      <c r="I1079" s="127"/>
      <c r="J1079" s="127"/>
      <c r="K1079" s="127"/>
      <c r="P1079" s="1" t="e">
        <f t="shared" si="37"/>
        <v>#N/A</v>
      </c>
      <c r="Q1079" s="127"/>
      <c r="R1079" s="127"/>
    </row>
    <row r="1080" spans="9:18" ht="15" x14ac:dyDescent="0.25">
      <c r="I1080" s="127"/>
      <c r="J1080" s="127"/>
      <c r="K1080" s="127"/>
      <c r="P1080" s="1" t="e">
        <f t="shared" si="37"/>
        <v>#N/A</v>
      </c>
      <c r="Q1080" s="127"/>
      <c r="R1080" s="127"/>
    </row>
    <row r="1081" spans="9:18" ht="15" x14ac:dyDescent="0.25">
      <c r="I1081" s="127"/>
      <c r="J1081" s="127"/>
      <c r="K1081" s="127"/>
      <c r="P1081" s="1" t="e">
        <f t="shared" si="37"/>
        <v>#N/A</v>
      </c>
      <c r="Q1081" s="127"/>
      <c r="R1081" s="127"/>
    </row>
    <row r="1082" spans="9:18" ht="15" x14ac:dyDescent="0.25">
      <c r="I1082" s="127"/>
      <c r="J1082" s="127"/>
      <c r="K1082" s="127"/>
      <c r="P1082" s="1" t="e">
        <f t="shared" si="37"/>
        <v>#N/A</v>
      </c>
      <c r="Q1082" s="127"/>
      <c r="R1082" s="127"/>
    </row>
    <row r="1083" spans="9:18" ht="15" x14ac:dyDescent="0.25">
      <c r="I1083" s="127"/>
      <c r="J1083" s="127"/>
      <c r="K1083" s="127"/>
      <c r="P1083" s="1" t="e">
        <f t="shared" si="37"/>
        <v>#N/A</v>
      </c>
      <c r="Q1083" s="127"/>
      <c r="R1083" s="127"/>
    </row>
    <row r="1084" spans="9:18" ht="15" x14ac:dyDescent="0.25">
      <c r="I1084" s="127"/>
      <c r="J1084" s="127"/>
      <c r="K1084" s="127"/>
      <c r="P1084" s="1" t="e">
        <f t="shared" si="37"/>
        <v>#N/A</v>
      </c>
      <c r="Q1084" s="127"/>
      <c r="R1084" s="127"/>
    </row>
    <row r="1085" spans="9:18" ht="15" x14ac:dyDescent="0.25">
      <c r="I1085" s="127"/>
      <c r="J1085" s="127"/>
      <c r="K1085" s="127"/>
      <c r="P1085" s="1" t="e">
        <f t="shared" si="37"/>
        <v>#N/A</v>
      </c>
      <c r="Q1085" s="127"/>
      <c r="R1085" s="127"/>
    </row>
    <row r="1086" spans="9:18" ht="15" x14ac:dyDescent="0.25">
      <c r="I1086" s="127"/>
      <c r="J1086" s="127"/>
      <c r="K1086" s="127"/>
      <c r="P1086" s="1" t="e">
        <f t="shared" si="37"/>
        <v>#N/A</v>
      </c>
      <c r="Q1086" s="127"/>
      <c r="R1086" s="127"/>
    </row>
    <row r="1087" spans="9:18" ht="15" x14ac:dyDescent="0.25">
      <c r="I1087" s="127"/>
      <c r="J1087" s="127"/>
      <c r="K1087" s="127"/>
      <c r="P1087" s="1" t="e">
        <f t="shared" si="37"/>
        <v>#N/A</v>
      </c>
      <c r="Q1087" s="127"/>
      <c r="R1087" s="127"/>
    </row>
    <row r="1088" spans="9:18" ht="15" x14ac:dyDescent="0.25">
      <c r="I1088" s="127"/>
      <c r="J1088" s="127"/>
      <c r="K1088" s="127"/>
      <c r="P1088" s="1" t="e">
        <f t="shared" si="37"/>
        <v>#N/A</v>
      </c>
      <c r="Q1088" s="127"/>
      <c r="R1088" s="127"/>
    </row>
    <row r="1089" spans="9:18" ht="15" x14ac:dyDescent="0.25">
      <c r="I1089" s="127"/>
      <c r="J1089" s="127"/>
      <c r="K1089" s="127"/>
      <c r="P1089" s="1" t="e">
        <f t="shared" si="37"/>
        <v>#N/A</v>
      </c>
      <c r="Q1089" s="127"/>
      <c r="R1089" s="127"/>
    </row>
    <row r="1090" spans="9:18" ht="15" x14ac:dyDescent="0.25">
      <c r="I1090" s="127"/>
      <c r="J1090" s="127"/>
      <c r="K1090" s="127"/>
      <c r="P1090" s="1" t="e">
        <f t="shared" si="37"/>
        <v>#N/A</v>
      </c>
      <c r="Q1090" s="127"/>
      <c r="R1090" s="127"/>
    </row>
    <row r="1091" spans="9:18" ht="15" x14ac:dyDescent="0.25">
      <c r="I1091" s="127"/>
      <c r="J1091" s="127"/>
      <c r="K1091" s="127"/>
      <c r="P1091" s="1" t="e">
        <f t="shared" si="37"/>
        <v>#N/A</v>
      </c>
      <c r="Q1091" s="127"/>
      <c r="R1091" s="127"/>
    </row>
    <row r="1092" spans="9:18" ht="15" x14ac:dyDescent="0.25">
      <c r="I1092" s="127"/>
      <c r="J1092" s="127"/>
      <c r="K1092" s="127"/>
      <c r="P1092" s="1" t="e">
        <f t="shared" si="37"/>
        <v>#N/A</v>
      </c>
      <c r="Q1092" s="127"/>
      <c r="R1092" s="127"/>
    </row>
    <row r="1093" spans="9:18" ht="15" x14ac:dyDescent="0.25">
      <c r="I1093" s="127"/>
      <c r="J1093" s="127"/>
      <c r="K1093" s="127"/>
      <c r="P1093" s="1" t="e">
        <f t="shared" si="37"/>
        <v>#N/A</v>
      </c>
      <c r="Q1093" s="127"/>
      <c r="R1093" s="127"/>
    </row>
    <row r="1094" spans="9:18" ht="15" x14ac:dyDescent="0.25">
      <c r="I1094" s="127"/>
      <c r="J1094" s="127"/>
      <c r="K1094" s="127"/>
      <c r="P1094" s="1" t="e">
        <f t="shared" si="37"/>
        <v>#N/A</v>
      </c>
      <c r="Q1094" s="127"/>
      <c r="R1094" s="127"/>
    </row>
    <row r="1095" spans="9:18" ht="15" x14ac:dyDescent="0.25">
      <c r="I1095" s="127"/>
      <c r="J1095" s="127"/>
      <c r="K1095" s="127"/>
      <c r="P1095" s="1" t="e">
        <f t="shared" si="37"/>
        <v>#N/A</v>
      </c>
      <c r="Q1095" s="127"/>
      <c r="R1095" s="127"/>
    </row>
    <row r="1096" spans="9:18" ht="15" x14ac:dyDescent="0.25">
      <c r="I1096" s="127"/>
      <c r="J1096" s="127"/>
      <c r="K1096" s="127"/>
      <c r="P1096" s="1" t="e">
        <f t="shared" si="37"/>
        <v>#N/A</v>
      </c>
      <c r="Q1096" s="127"/>
      <c r="R1096" s="127"/>
    </row>
    <row r="1097" spans="9:18" ht="15" x14ac:dyDescent="0.25">
      <c r="I1097" s="127"/>
      <c r="J1097" s="127"/>
      <c r="K1097" s="127"/>
      <c r="P1097" s="1" t="e">
        <f t="shared" si="37"/>
        <v>#N/A</v>
      </c>
      <c r="Q1097" s="127"/>
      <c r="R1097" s="127"/>
    </row>
    <row r="1098" spans="9:18" ht="15" x14ac:dyDescent="0.25">
      <c r="I1098" s="127"/>
      <c r="J1098" s="127"/>
      <c r="K1098" s="127"/>
      <c r="P1098" s="1" t="e">
        <f t="shared" si="37"/>
        <v>#N/A</v>
      </c>
      <c r="Q1098" s="127"/>
      <c r="R1098" s="127"/>
    </row>
    <row r="1099" spans="9:18" ht="15" x14ac:dyDescent="0.25">
      <c r="I1099" s="127"/>
      <c r="J1099" s="127"/>
      <c r="K1099" s="127"/>
      <c r="P1099" s="1" t="e">
        <f t="shared" si="37"/>
        <v>#N/A</v>
      </c>
      <c r="Q1099" s="127"/>
      <c r="R1099" s="127"/>
    </row>
    <row r="1100" spans="9:18" ht="15" x14ac:dyDescent="0.25">
      <c r="I1100" s="127"/>
      <c r="J1100" s="127"/>
      <c r="K1100" s="127"/>
      <c r="P1100" s="1" t="e">
        <f t="shared" si="37"/>
        <v>#N/A</v>
      </c>
      <c r="Q1100" s="127"/>
      <c r="R1100" s="127"/>
    </row>
    <row r="1101" spans="9:18" ht="15" x14ac:dyDescent="0.25">
      <c r="I1101" s="127"/>
      <c r="J1101" s="127"/>
      <c r="K1101" s="127"/>
      <c r="P1101" s="1" t="e">
        <f t="shared" si="37"/>
        <v>#N/A</v>
      </c>
      <c r="Q1101" s="127"/>
      <c r="R1101" s="127"/>
    </row>
    <row r="1102" spans="9:18" ht="15" x14ac:dyDescent="0.25">
      <c r="I1102" s="127"/>
      <c r="J1102" s="127"/>
      <c r="K1102" s="127"/>
      <c r="P1102" s="1" t="e">
        <f t="shared" si="37"/>
        <v>#N/A</v>
      </c>
      <c r="Q1102" s="127"/>
      <c r="R1102" s="127"/>
    </row>
    <row r="1103" spans="9:18" ht="15" x14ac:dyDescent="0.25">
      <c r="I1103" s="127"/>
      <c r="J1103" s="127"/>
      <c r="K1103" s="127"/>
      <c r="P1103" s="1" t="e">
        <f t="shared" si="37"/>
        <v>#N/A</v>
      </c>
      <c r="Q1103" s="127"/>
      <c r="R1103" s="127"/>
    </row>
    <row r="1104" spans="9:18" ht="15" x14ac:dyDescent="0.25">
      <c r="I1104" s="127"/>
      <c r="J1104" s="127"/>
      <c r="K1104" s="127"/>
      <c r="P1104" s="1" t="e">
        <f t="shared" si="37"/>
        <v>#N/A</v>
      </c>
      <c r="Q1104" s="127"/>
      <c r="R1104" s="127"/>
    </row>
    <row r="1105" spans="9:18" ht="15" x14ac:dyDescent="0.25">
      <c r="I1105" s="127"/>
      <c r="J1105" s="127"/>
      <c r="K1105" s="127"/>
      <c r="P1105" s="1" t="e">
        <f t="shared" si="37"/>
        <v>#N/A</v>
      </c>
      <c r="Q1105" s="127"/>
      <c r="R1105" s="127"/>
    </row>
    <row r="1106" spans="9:18" ht="15" x14ac:dyDescent="0.25">
      <c r="I1106" s="127"/>
      <c r="J1106" s="127"/>
      <c r="K1106" s="127"/>
      <c r="P1106" s="1" t="e">
        <f t="shared" si="37"/>
        <v>#N/A</v>
      </c>
      <c r="Q1106" s="127"/>
      <c r="R1106" s="127"/>
    </row>
    <row r="1107" spans="9:18" ht="15" x14ac:dyDescent="0.25">
      <c r="I1107" s="127"/>
      <c r="J1107" s="127"/>
      <c r="K1107" s="127"/>
      <c r="P1107" s="1" t="e">
        <f t="shared" si="37"/>
        <v>#N/A</v>
      </c>
      <c r="Q1107" s="127"/>
      <c r="R1107" s="127"/>
    </row>
    <row r="1108" spans="9:18" ht="15" x14ac:dyDescent="0.25">
      <c r="I1108" s="127"/>
      <c r="J1108" s="127"/>
      <c r="K1108" s="127"/>
      <c r="P1108" s="1" t="e">
        <f t="shared" si="37"/>
        <v>#N/A</v>
      </c>
      <c r="Q1108" s="127"/>
      <c r="R1108" s="127"/>
    </row>
    <row r="1109" spans="9:18" ht="15" x14ac:dyDescent="0.25">
      <c r="I1109" s="127"/>
      <c r="J1109" s="127"/>
      <c r="K1109" s="127"/>
      <c r="P1109" s="1" t="e">
        <f t="shared" si="37"/>
        <v>#N/A</v>
      </c>
      <c r="Q1109" s="127"/>
      <c r="R1109" s="127"/>
    </row>
    <row r="1110" spans="9:18" ht="15" x14ac:dyDescent="0.25">
      <c r="I1110" s="127"/>
      <c r="J1110" s="127"/>
      <c r="K1110" s="127"/>
      <c r="P1110" s="1" t="e">
        <f t="shared" si="37"/>
        <v>#N/A</v>
      </c>
      <c r="Q1110" s="127"/>
      <c r="R1110" s="127"/>
    </row>
    <row r="1111" spans="9:18" ht="15" x14ac:dyDescent="0.25">
      <c r="I1111" s="127"/>
      <c r="J1111" s="127"/>
      <c r="K1111" s="127"/>
      <c r="P1111" s="1" t="e">
        <f t="shared" si="37"/>
        <v>#N/A</v>
      </c>
      <c r="Q1111" s="127"/>
      <c r="R1111" s="127"/>
    </row>
    <row r="1112" spans="9:18" ht="15" x14ac:dyDescent="0.25">
      <c r="I1112" s="127"/>
      <c r="J1112" s="127"/>
      <c r="K1112" s="127"/>
      <c r="P1112" s="1" t="e">
        <f t="shared" si="37"/>
        <v>#N/A</v>
      </c>
      <c r="Q1112" s="127"/>
      <c r="R1112" s="127"/>
    </row>
    <row r="1113" spans="9:18" ht="15" x14ac:dyDescent="0.25">
      <c r="I1113" s="127"/>
      <c r="J1113" s="127"/>
      <c r="K1113" s="127"/>
      <c r="P1113" s="1" t="e">
        <f t="shared" si="37"/>
        <v>#N/A</v>
      </c>
      <c r="Q1113" s="127"/>
      <c r="R1113" s="127"/>
    </row>
    <row r="1114" spans="9:18" ht="15" x14ac:dyDescent="0.25">
      <c r="I1114" s="127"/>
      <c r="J1114" s="127"/>
      <c r="K1114" s="127"/>
      <c r="P1114" s="1" t="e">
        <f t="shared" si="37"/>
        <v>#N/A</v>
      </c>
      <c r="Q1114" s="127"/>
      <c r="R1114" s="127"/>
    </row>
    <row r="1115" spans="9:18" ht="15" x14ac:dyDescent="0.25">
      <c r="I1115" s="127"/>
      <c r="J1115" s="127"/>
      <c r="K1115" s="127"/>
      <c r="P1115" s="1" t="e">
        <f t="shared" si="37"/>
        <v>#N/A</v>
      </c>
      <c r="Q1115" s="127"/>
      <c r="R1115" s="127"/>
    </row>
    <row r="1116" spans="9:18" ht="15" x14ac:dyDescent="0.25">
      <c r="I1116" s="127"/>
      <c r="J1116" s="127"/>
      <c r="K1116" s="127"/>
      <c r="P1116" s="1" t="e">
        <f t="shared" si="37"/>
        <v>#N/A</v>
      </c>
      <c r="Q1116" s="127"/>
      <c r="R1116" s="127"/>
    </row>
    <row r="1117" spans="9:18" ht="15" x14ac:dyDescent="0.25">
      <c r="I1117" s="127"/>
      <c r="J1117" s="127"/>
      <c r="K1117" s="127"/>
      <c r="P1117" s="1" t="e">
        <f t="shared" si="37"/>
        <v>#N/A</v>
      </c>
      <c r="Q1117" s="127"/>
      <c r="R1117" s="127"/>
    </row>
    <row r="1118" spans="9:18" ht="15" x14ac:dyDescent="0.25">
      <c r="I1118" s="127"/>
      <c r="J1118" s="127"/>
      <c r="K1118" s="127"/>
      <c r="P1118" s="1" t="e">
        <f t="shared" si="37"/>
        <v>#N/A</v>
      </c>
      <c r="Q1118" s="127"/>
      <c r="R1118" s="127"/>
    </row>
    <row r="1119" spans="9:18" ht="15" x14ac:dyDescent="0.25">
      <c r="I1119" s="127"/>
      <c r="J1119" s="127"/>
      <c r="K1119" s="127"/>
      <c r="P1119" s="1" t="e">
        <f t="shared" si="37"/>
        <v>#N/A</v>
      </c>
      <c r="Q1119" s="127"/>
      <c r="R1119" s="127"/>
    </row>
    <row r="1120" spans="9:18" ht="15" x14ac:dyDescent="0.25">
      <c r="I1120" s="127"/>
      <c r="J1120" s="127"/>
      <c r="K1120" s="127"/>
      <c r="P1120" s="1" t="e">
        <f t="shared" si="37"/>
        <v>#N/A</v>
      </c>
      <c r="Q1120" s="127"/>
      <c r="R1120" s="127"/>
    </row>
    <row r="1121" spans="9:18" ht="15" x14ac:dyDescent="0.25">
      <c r="I1121" s="127"/>
      <c r="J1121" s="127"/>
      <c r="K1121" s="127"/>
      <c r="P1121" s="1" t="e">
        <f t="shared" si="37"/>
        <v>#N/A</v>
      </c>
      <c r="Q1121" s="127"/>
      <c r="R1121" s="127"/>
    </row>
    <row r="1122" spans="9:18" ht="15" x14ac:dyDescent="0.25">
      <c r="I1122" s="127"/>
      <c r="J1122" s="127"/>
      <c r="K1122" s="127"/>
      <c r="P1122" s="1" t="e">
        <f t="shared" si="37"/>
        <v>#N/A</v>
      </c>
      <c r="Q1122" s="127"/>
      <c r="R1122" s="127"/>
    </row>
    <row r="1123" spans="9:18" ht="15" x14ac:dyDescent="0.25">
      <c r="I1123" s="127"/>
      <c r="J1123" s="127"/>
      <c r="K1123" s="127"/>
      <c r="P1123" s="1" t="e">
        <f t="shared" si="37"/>
        <v>#N/A</v>
      </c>
      <c r="Q1123" s="127"/>
      <c r="R1123" s="127"/>
    </row>
    <row r="1124" spans="9:18" ht="15" x14ac:dyDescent="0.25">
      <c r="I1124" s="127"/>
      <c r="J1124" s="127"/>
      <c r="K1124" s="127"/>
      <c r="P1124" s="1" t="e">
        <f t="shared" si="37"/>
        <v>#N/A</v>
      </c>
      <c r="Q1124" s="127"/>
      <c r="R1124" s="127"/>
    </row>
    <row r="1125" spans="9:18" ht="15" x14ac:dyDescent="0.25">
      <c r="I1125" s="127"/>
      <c r="J1125" s="127"/>
      <c r="K1125" s="127"/>
      <c r="P1125" s="1" t="e">
        <f t="shared" si="37"/>
        <v>#N/A</v>
      </c>
      <c r="Q1125" s="127"/>
      <c r="R1125" s="127"/>
    </row>
    <row r="1126" spans="9:18" ht="15" x14ac:dyDescent="0.25">
      <c r="I1126" s="127"/>
      <c r="J1126" s="127"/>
      <c r="K1126" s="127"/>
      <c r="P1126" s="1" t="e">
        <f t="shared" si="37"/>
        <v>#N/A</v>
      </c>
      <c r="Q1126" s="127"/>
      <c r="R1126" s="127"/>
    </row>
    <row r="1127" spans="9:18" ht="15" x14ac:dyDescent="0.25">
      <c r="I1127" s="127"/>
      <c r="J1127" s="127"/>
      <c r="K1127" s="127"/>
      <c r="P1127" s="1" t="e">
        <f t="shared" si="37"/>
        <v>#N/A</v>
      </c>
      <c r="Q1127" s="127"/>
      <c r="R1127" s="127"/>
    </row>
    <row r="1128" spans="9:18" ht="15" x14ac:dyDescent="0.25">
      <c r="I1128" s="127"/>
      <c r="J1128" s="127"/>
      <c r="K1128" s="127"/>
      <c r="P1128" s="1" t="e">
        <f t="shared" si="37"/>
        <v>#N/A</v>
      </c>
      <c r="Q1128" s="127"/>
      <c r="R1128" s="127"/>
    </row>
    <row r="1129" spans="9:18" ht="15" x14ac:dyDescent="0.25">
      <c r="I1129" s="127"/>
      <c r="J1129" s="127"/>
      <c r="K1129" s="127"/>
      <c r="P1129" s="1" t="e">
        <f t="shared" si="37"/>
        <v>#N/A</v>
      </c>
      <c r="Q1129" s="127"/>
      <c r="R1129" s="127"/>
    </row>
    <row r="1130" spans="9:18" ht="15" x14ac:dyDescent="0.25">
      <c r="I1130" s="127"/>
      <c r="J1130" s="127"/>
      <c r="K1130" s="127"/>
      <c r="P1130" s="1" t="e">
        <f t="shared" si="37"/>
        <v>#N/A</v>
      </c>
      <c r="Q1130" s="127"/>
      <c r="R1130" s="127"/>
    </row>
    <row r="1131" spans="9:18" ht="15" x14ac:dyDescent="0.25">
      <c r="I1131" s="127"/>
      <c r="J1131" s="127"/>
      <c r="K1131" s="127"/>
      <c r="P1131" s="1" t="e">
        <f t="shared" si="37"/>
        <v>#N/A</v>
      </c>
      <c r="Q1131" s="127"/>
      <c r="R1131" s="127"/>
    </row>
    <row r="1132" spans="9:18" ht="15" x14ac:dyDescent="0.25">
      <c r="I1132" s="127"/>
      <c r="J1132" s="127"/>
      <c r="K1132" s="127"/>
      <c r="P1132" s="1" t="e">
        <f t="shared" ref="P1132:P1195" si="38">VLOOKUP(I1132,$Q$1:$R$1324,2,FALSE)</f>
        <v>#N/A</v>
      </c>
      <c r="Q1132" s="127"/>
      <c r="R1132" s="127"/>
    </row>
    <row r="1133" spans="9:18" ht="15" x14ac:dyDescent="0.25">
      <c r="I1133" s="127"/>
      <c r="J1133" s="127"/>
      <c r="K1133" s="127"/>
      <c r="P1133" s="1" t="e">
        <f t="shared" si="38"/>
        <v>#N/A</v>
      </c>
      <c r="Q1133" s="127"/>
      <c r="R1133" s="127"/>
    </row>
    <row r="1134" spans="9:18" ht="15" x14ac:dyDescent="0.25">
      <c r="I1134" s="127"/>
      <c r="J1134" s="127"/>
      <c r="K1134" s="127"/>
      <c r="P1134" s="1" t="e">
        <f t="shared" si="38"/>
        <v>#N/A</v>
      </c>
      <c r="Q1134" s="127"/>
      <c r="R1134" s="127"/>
    </row>
    <row r="1135" spans="9:18" ht="15" x14ac:dyDescent="0.25">
      <c r="I1135" s="127"/>
      <c r="J1135" s="127"/>
      <c r="K1135" s="127"/>
      <c r="P1135" s="1" t="e">
        <f t="shared" si="38"/>
        <v>#N/A</v>
      </c>
      <c r="Q1135" s="127"/>
      <c r="R1135" s="127"/>
    </row>
    <row r="1136" spans="9:18" ht="15" x14ac:dyDescent="0.25">
      <c r="I1136" s="127"/>
      <c r="J1136" s="127"/>
      <c r="K1136" s="127"/>
      <c r="P1136" s="1" t="e">
        <f t="shared" si="38"/>
        <v>#N/A</v>
      </c>
      <c r="Q1136" s="127"/>
      <c r="R1136" s="127"/>
    </row>
    <row r="1137" spans="9:18" ht="15" x14ac:dyDescent="0.25">
      <c r="I1137" s="127"/>
      <c r="J1137" s="127"/>
      <c r="K1137" s="127"/>
      <c r="P1137" s="1" t="e">
        <f t="shared" si="38"/>
        <v>#N/A</v>
      </c>
      <c r="Q1137" s="127"/>
      <c r="R1137" s="127"/>
    </row>
    <row r="1138" spans="9:18" ht="15" x14ac:dyDescent="0.25">
      <c r="I1138" s="127"/>
      <c r="J1138" s="127"/>
      <c r="K1138" s="127"/>
      <c r="P1138" s="1" t="e">
        <f t="shared" si="38"/>
        <v>#N/A</v>
      </c>
      <c r="Q1138" s="127"/>
      <c r="R1138" s="127"/>
    </row>
    <row r="1139" spans="9:18" ht="15" x14ac:dyDescent="0.25">
      <c r="I1139" s="127"/>
      <c r="J1139" s="127"/>
      <c r="K1139" s="127"/>
      <c r="P1139" s="1" t="e">
        <f t="shared" si="38"/>
        <v>#N/A</v>
      </c>
      <c r="Q1139" s="127"/>
      <c r="R1139" s="127"/>
    </row>
    <row r="1140" spans="9:18" ht="15" x14ac:dyDescent="0.25">
      <c r="I1140" s="127"/>
      <c r="J1140" s="127"/>
      <c r="K1140" s="127"/>
      <c r="P1140" s="1" t="e">
        <f t="shared" si="38"/>
        <v>#N/A</v>
      </c>
      <c r="Q1140" s="127"/>
      <c r="R1140" s="127"/>
    </row>
    <row r="1141" spans="9:18" ht="15" x14ac:dyDescent="0.25">
      <c r="I1141" s="127"/>
      <c r="J1141" s="127"/>
      <c r="K1141" s="127"/>
      <c r="P1141" s="1" t="e">
        <f t="shared" si="38"/>
        <v>#N/A</v>
      </c>
      <c r="Q1141" s="127"/>
      <c r="R1141" s="127"/>
    </row>
    <row r="1142" spans="9:18" ht="15" x14ac:dyDescent="0.25">
      <c r="I1142" s="127"/>
      <c r="J1142" s="127"/>
      <c r="K1142" s="127"/>
      <c r="P1142" s="1" t="e">
        <f t="shared" si="38"/>
        <v>#N/A</v>
      </c>
      <c r="Q1142" s="127"/>
      <c r="R1142" s="127"/>
    </row>
    <row r="1143" spans="9:18" ht="15" x14ac:dyDescent="0.25">
      <c r="I1143" s="127"/>
      <c r="J1143" s="127"/>
      <c r="K1143" s="127"/>
      <c r="P1143" s="1" t="e">
        <f t="shared" si="38"/>
        <v>#N/A</v>
      </c>
      <c r="Q1143" s="127"/>
      <c r="R1143" s="127"/>
    </row>
    <row r="1144" spans="9:18" ht="15" x14ac:dyDescent="0.25">
      <c r="I1144" s="127"/>
      <c r="J1144" s="127"/>
      <c r="K1144" s="127"/>
      <c r="P1144" s="1" t="e">
        <f t="shared" si="38"/>
        <v>#N/A</v>
      </c>
      <c r="Q1144" s="127"/>
      <c r="R1144" s="127"/>
    </row>
    <row r="1145" spans="9:18" ht="15" x14ac:dyDescent="0.25">
      <c r="I1145" s="127"/>
      <c r="J1145" s="127"/>
      <c r="K1145" s="127"/>
      <c r="P1145" s="1" t="e">
        <f t="shared" si="38"/>
        <v>#N/A</v>
      </c>
      <c r="Q1145" s="127"/>
      <c r="R1145" s="127"/>
    </row>
    <row r="1146" spans="9:18" ht="15" x14ac:dyDescent="0.25">
      <c r="I1146" s="127"/>
      <c r="J1146" s="127"/>
      <c r="K1146" s="127"/>
      <c r="P1146" s="1" t="e">
        <f t="shared" si="38"/>
        <v>#N/A</v>
      </c>
      <c r="Q1146" s="127"/>
      <c r="R1146" s="127"/>
    </row>
    <row r="1147" spans="9:18" ht="15" x14ac:dyDescent="0.25">
      <c r="I1147" s="127"/>
      <c r="J1147" s="127"/>
      <c r="K1147" s="127"/>
      <c r="P1147" s="1" t="e">
        <f t="shared" si="38"/>
        <v>#N/A</v>
      </c>
      <c r="Q1147" s="127"/>
      <c r="R1147" s="127"/>
    </row>
    <row r="1148" spans="9:18" ht="15" x14ac:dyDescent="0.25">
      <c r="I1148" s="127"/>
      <c r="J1148" s="127"/>
      <c r="K1148" s="127"/>
      <c r="P1148" s="1" t="e">
        <f t="shared" si="38"/>
        <v>#N/A</v>
      </c>
      <c r="Q1148" s="127"/>
      <c r="R1148" s="127"/>
    </row>
    <row r="1149" spans="9:18" ht="15" x14ac:dyDescent="0.25">
      <c r="I1149" s="127"/>
      <c r="J1149" s="127"/>
      <c r="K1149" s="127"/>
      <c r="P1149" s="1" t="e">
        <f t="shared" si="38"/>
        <v>#N/A</v>
      </c>
      <c r="Q1149" s="127"/>
      <c r="R1149" s="127"/>
    </row>
    <row r="1150" spans="9:18" ht="15" x14ac:dyDescent="0.25">
      <c r="I1150" s="127"/>
      <c r="J1150" s="127"/>
      <c r="K1150" s="127"/>
      <c r="P1150" s="1" t="e">
        <f t="shared" si="38"/>
        <v>#N/A</v>
      </c>
      <c r="Q1150" s="127"/>
      <c r="R1150" s="127"/>
    </row>
    <row r="1151" spans="9:18" ht="15" x14ac:dyDescent="0.25">
      <c r="I1151" s="127"/>
      <c r="J1151" s="127"/>
      <c r="K1151" s="127"/>
      <c r="P1151" s="1" t="e">
        <f t="shared" si="38"/>
        <v>#N/A</v>
      </c>
      <c r="Q1151" s="127"/>
      <c r="R1151" s="127"/>
    </row>
    <row r="1152" spans="9:18" ht="15" x14ac:dyDescent="0.25">
      <c r="I1152" s="127"/>
      <c r="J1152" s="127"/>
      <c r="K1152" s="127"/>
      <c r="P1152" s="1" t="e">
        <f t="shared" si="38"/>
        <v>#N/A</v>
      </c>
      <c r="Q1152" s="127"/>
      <c r="R1152" s="127"/>
    </row>
    <row r="1153" spans="9:18" ht="15" x14ac:dyDescent="0.25">
      <c r="I1153" s="127"/>
      <c r="J1153" s="127"/>
      <c r="K1153" s="127"/>
      <c r="P1153" s="1" t="e">
        <f t="shared" si="38"/>
        <v>#N/A</v>
      </c>
      <c r="Q1153" s="127"/>
      <c r="R1153" s="127"/>
    </row>
    <row r="1154" spans="9:18" ht="15" x14ac:dyDescent="0.25">
      <c r="I1154" s="127"/>
      <c r="J1154" s="127"/>
      <c r="K1154" s="127"/>
      <c r="P1154" s="1" t="e">
        <f t="shared" si="38"/>
        <v>#N/A</v>
      </c>
      <c r="Q1154" s="127"/>
      <c r="R1154" s="127"/>
    </row>
    <row r="1155" spans="9:18" ht="15" x14ac:dyDescent="0.25">
      <c r="I1155" s="127"/>
      <c r="J1155" s="127"/>
      <c r="K1155" s="127"/>
      <c r="P1155" s="1" t="e">
        <f t="shared" si="38"/>
        <v>#N/A</v>
      </c>
      <c r="Q1155" s="127"/>
      <c r="R1155" s="127"/>
    </row>
    <row r="1156" spans="9:18" ht="15" x14ac:dyDescent="0.25">
      <c r="I1156" s="127"/>
      <c r="J1156" s="127"/>
      <c r="K1156" s="127"/>
      <c r="P1156" s="1" t="e">
        <f t="shared" si="38"/>
        <v>#N/A</v>
      </c>
      <c r="Q1156" s="127"/>
      <c r="R1156" s="127"/>
    </row>
    <row r="1157" spans="9:18" ht="15" x14ac:dyDescent="0.25">
      <c r="I1157" s="127"/>
      <c r="J1157" s="127"/>
      <c r="K1157" s="127"/>
      <c r="P1157" s="1" t="e">
        <f t="shared" si="38"/>
        <v>#N/A</v>
      </c>
      <c r="Q1157" s="127"/>
      <c r="R1157" s="127"/>
    </row>
    <row r="1158" spans="9:18" ht="15" x14ac:dyDescent="0.25">
      <c r="I1158" s="127"/>
      <c r="J1158" s="127"/>
      <c r="K1158" s="127"/>
      <c r="P1158" s="1" t="e">
        <f t="shared" si="38"/>
        <v>#N/A</v>
      </c>
      <c r="Q1158" s="127"/>
      <c r="R1158" s="127"/>
    </row>
    <row r="1159" spans="9:18" ht="15" x14ac:dyDescent="0.25">
      <c r="I1159" s="127"/>
      <c r="J1159" s="127"/>
      <c r="K1159" s="127"/>
      <c r="P1159" s="1" t="e">
        <f t="shared" si="38"/>
        <v>#N/A</v>
      </c>
      <c r="Q1159" s="127"/>
      <c r="R1159" s="127"/>
    </row>
    <row r="1160" spans="9:18" ht="15" x14ac:dyDescent="0.25">
      <c r="I1160" s="127"/>
      <c r="J1160" s="127"/>
      <c r="K1160" s="127"/>
      <c r="P1160" s="1" t="e">
        <f t="shared" si="38"/>
        <v>#N/A</v>
      </c>
      <c r="Q1160" s="127"/>
      <c r="R1160" s="127"/>
    </row>
    <row r="1161" spans="9:18" ht="15" x14ac:dyDescent="0.25">
      <c r="I1161" s="127"/>
      <c r="J1161" s="127"/>
      <c r="K1161" s="127"/>
      <c r="P1161" s="1" t="e">
        <f t="shared" si="38"/>
        <v>#N/A</v>
      </c>
      <c r="Q1161" s="127"/>
      <c r="R1161" s="127"/>
    </row>
    <row r="1162" spans="9:18" ht="15" x14ac:dyDescent="0.25">
      <c r="I1162" s="127"/>
      <c r="J1162" s="127"/>
      <c r="K1162" s="127"/>
      <c r="P1162" s="1" t="e">
        <f t="shared" si="38"/>
        <v>#N/A</v>
      </c>
      <c r="Q1162" s="127"/>
      <c r="R1162" s="127"/>
    </row>
    <row r="1163" spans="9:18" ht="15" x14ac:dyDescent="0.25">
      <c r="I1163" s="127"/>
      <c r="J1163" s="127"/>
      <c r="K1163" s="127"/>
      <c r="P1163" s="1" t="e">
        <f t="shared" si="38"/>
        <v>#N/A</v>
      </c>
      <c r="Q1163" s="127"/>
      <c r="R1163" s="127"/>
    </row>
    <row r="1164" spans="9:18" ht="15" x14ac:dyDescent="0.25">
      <c r="I1164" s="127"/>
      <c r="J1164" s="127"/>
      <c r="K1164" s="127"/>
      <c r="P1164" s="1" t="e">
        <f t="shared" si="38"/>
        <v>#N/A</v>
      </c>
      <c r="Q1164" s="127"/>
      <c r="R1164" s="127"/>
    </row>
    <row r="1165" spans="9:18" ht="15" x14ac:dyDescent="0.25">
      <c r="I1165" s="127"/>
      <c r="J1165" s="127"/>
      <c r="K1165" s="127"/>
      <c r="P1165" s="1" t="e">
        <f t="shared" si="38"/>
        <v>#N/A</v>
      </c>
      <c r="Q1165" s="127"/>
      <c r="R1165" s="127"/>
    </row>
    <row r="1166" spans="9:18" ht="15" x14ac:dyDescent="0.25">
      <c r="I1166" s="127"/>
      <c r="J1166" s="127"/>
      <c r="K1166" s="127"/>
      <c r="P1166" s="1" t="e">
        <f t="shared" si="38"/>
        <v>#N/A</v>
      </c>
      <c r="Q1166" s="127"/>
      <c r="R1166" s="127"/>
    </row>
    <row r="1167" spans="9:18" ht="15" x14ac:dyDescent="0.25">
      <c r="I1167" s="127"/>
      <c r="J1167" s="127"/>
      <c r="K1167" s="127"/>
      <c r="P1167" s="1" t="e">
        <f t="shared" si="38"/>
        <v>#N/A</v>
      </c>
      <c r="Q1167" s="127"/>
      <c r="R1167" s="127"/>
    </row>
    <row r="1168" spans="9:18" ht="15" x14ac:dyDescent="0.25">
      <c r="I1168" s="127"/>
      <c r="J1168" s="127"/>
      <c r="K1168" s="127"/>
      <c r="P1168" s="1" t="e">
        <f t="shared" si="38"/>
        <v>#N/A</v>
      </c>
      <c r="Q1168" s="127"/>
      <c r="R1168" s="127"/>
    </row>
    <row r="1169" spans="9:18" ht="15" x14ac:dyDescent="0.25">
      <c r="I1169" s="127"/>
      <c r="J1169" s="127"/>
      <c r="K1169" s="127"/>
      <c r="P1169" s="1" t="e">
        <f t="shared" si="38"/>
        <v>#N/A</v>
      </c>
      <c r="Q1169" s="127"/>
      <c r="R1169" s="127"/>
    </row>
    <row r="1170" spans="9:18" ht="15" x14ac:dyDescent="0.25">
      <c r="I1170" s="127"/>
      <c r="J1170" s="127"/>
      <c r="K1170" s="127"/>
      <c r="P1170" s="1" t="e">
        <f t="shared" si="38"/>
        <v>#N/A</v>
      </c>
      <c r="Q1170" s="127"/>
      <c r="R1170" s="127"/>
    </row>
    <row r="1171" spans="9:18" ht="15" x14ac:dyDescent="0.25">
      <c r="I1171" s="127"/>
      <c r="J1171" s="127"/>
      <c r="K1171" s="127"/>
      <c r="P1171" s="1" t="e">
        <f t="shared" si="38"/>
        <v>#N/A</v>
      </c>
      <c r="Q1171" s="127"/>
      <c r="R1171" s="127"/>
    </row>
    <row r="1172" spans="9:18" ht="15" x14ac:dyDescent="0.25">
      <c r="I1172" s="127"/>
      <c r="J1172" s="127"/>
      <c r="K1172" s="127"/>
      <c r="P1172" s="1" t="e">
        <f t="shared" si="38"/>
        <v>#N/A</v>
      </c>
      <c r="Q1172" s="127"/>
      <c r="R1172" s="127"/>
    </row>
    <row r="1173" spans="9:18" ht="15" x14ac:dyDescent="0.25">
      <c r="I1173" s="127"/>
      <c r="J1173" s="127"/>
      <c r="K1173" s="127"/>
      <c r="P1173" s="1" t="e">
        <f t="shared" si="38"/>
        <v>#N/A</v>
      </c>
      <c r="Q1173" s="127"/>
      <c r="R1173" s="127"/>
    </row>
    <row r="1174" spans="9:18" ht="15" x14ac:dyDescent="0.25">
      <c r="I1174" s="127"/>
      <c r="J1174" s="127"/>
      <c r="K1174" s="127"/>
      <c r="P1174" s="1" t="e">
        <f t="shared" si="38"/>
        <v>#N/A</v>
      </c>
      <c r="Q1174" s="127"/>
      <c r="R1174" s="127"/>
    </row>
    <row r="1175" spans="9:18" ht="15" x14ac:dyDescent="0.25">
      <c r="I1175" s="127"/>
      <c r="J1175" s="127"/>
      <c r="K1175" s="127"/>
      <c r="P1175" s="1" t="e">
        <f t="shared" si="38"/>
        <v>#N/A</v>
      </c>
      <c r="Q1175" s="127"/>
      <c r="R1175" s="127"/>
    </row>
    <row r="1176" spans="9:18" ht="15" x14ac:dyDescent="0.25">
      <c r="I1176" s="127"/>
      <c r="J1176" s="127"/>
      <c r="K1176" s="127"/>
      <c r="P1176" s="1" t="e">
        <f t="shared" si="38"/>
        <v>#N/A</v>
      </c>
      <c r="Q1176" s="127"/>
      <c r="R1176" s="127"/>
    </row>
    <row r="1177" spans="9:18" ht="15" x14ac:dyDescent="0.25">
      <c r="I1177" s="127"/>
      <c r="J1177" s="127"/>
      <c r="K1177" s="127"/>
      <c r="P1177" s="1" t="e">
        <f t="shared" si="38"/>
        <v>#N/A</v>
      </c>
      <c r="Q1177" s="127"/>
      <c r="R1177" s="127"/>
    </row>
    <row r="1178" spans="9:18" ht="15" x14ac:dyDescent="0.25">
      <c r="I1178" s="127"/>
      <c r="J1178" s="127"/>
      <c r="K1178" s="127"/>
      <c r="P1178" s="1" t="e">
        <f t="shared" si="38"/>
        <v>#N/A</v>
      </c>
      <c r="Q1178" s="127"/>
      <c r="R1178" s="127"/>
    </row>
    <row r="1179" spans="9:18" ht="15" x14ac:dyDescent="0.25">
      <c r="I1179" s="127"/>
      <c r="J1179" s="127"/>
      <c r="K1179" s="127"/>
      <c r="P1179" s="1" t="e">
        <f t="shared" si="38"/>
        <v>#N/A</v>
      </c>
      <c r="Q1179" s="127"/>
      <c r="R1179" s="127"/>
    </row>
    <row r="1180" spans="9:18" ht="15" x14ac:dyDescent="0.25">
      <c r="I1180" s="127"/>
      <c r="J1180" s="127"/>
      <c r="K1180" s="127"/>
      <c r="P1180" s="1" t="e">
        <f t="shared" si="38"/>
        <v>#N/A</v>
      </c>
      <c r="Q1180" s="127"/>
      <c r="R1180" s="127"/>
    </row>
    <row r="1181" spans="9:18" ht="15" x14ac:dyDescent="0.25">
      <c r="I1181" s="127"/>
      <c r="J1181" s="127"/>
      <c r="K1181" s="127"/>
      <c r="P1181" s="1" t="e">
        <f t="shared" si="38"/>
        <v>#N/A</v>
      </c>
      <c r="Q1181" s="127"/>
      <c r="R1181" s="127"/>
    </row>
    <row r="1182" spans="9:18" ht="15" x14ac:dyDescent="0.25">
      <c r="I1182" s="127"/>
      <c r="J1182" s="127"/>
      <c r="K1182" s="127"/>
      <c r="P1182" s="1" t="e">
        <f t="shared" si="38"/>
        <v>#N/A</v>
      </c>
      <c r="Q1182" s="127"/>
      <c r="R1182" s="127"/>
    </row>
    <row r="1183" spans="9:18" ht="15" x14ac:dyDescent="0.25">
      <c r="I1183" s="127"/>
      <c r="J1183" s="127"/>
      <c r="K1183" s="127"/>
      <c r="P1183" s="1" t="e">
        <f t="shared" si="38"/>
        <v>#N/A</v>
      </c>
      <c r="Q1183" s="127"/>
      <c r="R1183" s="127"/>
    </row>
    <row r="1184" spans="9:18" ht="15" x14ac:dyDescent="0.25">
      <c r="I1184" s="127"/>
      <c r="J1184" s="127"/>
      <c r="K1184" s="127"/>
      <c r="P1184" s="1" t="e">
        <f t="shared" si="38"/>
        <v>#N/A</v>
      </c>
      <c r="Q1184" s="127"/>
      <c r="R1184" s="127"/>
    </row>
    <row r="1185" spans="9:18" ht="15" x14ac:dyDescent="0.25">
      <c r="I1185" s="127"/>
      <c r="J1185" s="127"/>
      <c r="K1185" s="127"/>
      <c r="P1185" s="1" t="e">
        <f t="shared" si="38"/>
        <v>#N/A</v>
      </c>
      <c r="Q1185" s="127"/>
      <c r="R1185" s="127"/>
    </row>
    <row r="1186" spans="9:18" ht="15" x14ac:dyDescent="0.25">
      <c r="I1186" s="127"/>
      <c r="J1186" s="127"/>
      <c r="K1186" s="127"/>
      <c r="P1186" s="1" t="e">
        <f t="shared" si="38"/>
        <v>#N/A</v>
      </c>
      <c r="Q1186" s="127"/>
      <c r="R1186" s="127"/>
    </row>
    <row r="1187" spans="9:18" ht="15" x14ac:dyDescent="0.25">
      <c r="I1187" s="127"/>
      <c r="J1187" s="127"/>
      <c r="K1187" s="127"/>
      <c r="P1187" s="1" t="e">
        <f t="shared" si="38"/>
        <v>#N/A</v>
      </c>
      <c r="Q1187" s="127"/>
      <c r="R1187" s="127"/>
    </row>
    <row r="1188" spans="9:18" ht="15" x14ac:dyDescent="0.25">
      <c r="I1188" s="127"/>
      <c r="J1188" s="127"/>
      <c r="K1188" s="127"/>
      <c r="P1188" s="1" t="e">
        <f t="shared" si="38"/>
        <v>#N/A</v>
      </c>
      <c r="Q1188" s="127"/>
      <c r="R1188" s="127"/>
    </row>
    <row r="1189" spans="9:18" ht="15" x14ac:dyDescent="0.25">
      <c r="I1189" s="127"/>
      <c r="J1189" s="127"/>
      <c r="K1189" s="127"/>
      <c r="P1189" s="1" t="e">
        <f t="shared" si="38"/>
        <v>#N/A</v>
      </c>
      <c r="Q1189" s="127"/>
      <c r="R1189" s="127"/>
    </row>
    <row r="1190" spans="9:18" ht="15" x14ac:dyDescent="0.25">
      <c r="I1190" s="127"/>
      <c r="J1190" s="127"/>
      <c r="K1190" s="127"/>
      <c r="P1190" s="1" t="e">
        <f t="shared" si="38"/>
        <v>#N/A</v>
      </c>
      <c r="Q1190" s="127"/>
      <c r="R1190" s="127"/>
    </row>
    <row r="1191" spans="9:18" ht="15" x14ac:dyDescent="0.25">
      <c r="I1191" s="127"/>
      <c r="J1191" s="127"/>
      <c r="K1191" s="127"/>
      <c r="P1191" s="1" t="e">
        <f t="shared" si="38"/>
        <v>#N/A</v>
      </c>
      <c r="Q1191" s="127"/>
      <c r="R1191" s="127"/>
    </row>
    <row r="1192" spans="9:18" ht="15" x14ac:dyDescent="0.25">
      <c r="I1192" s="127"/>
      <c r="J1192" s="127"/>
      <c r="K1192" s="127"/>
      <c r="P1192" s="1" t="e">
        <f t="shared" si="38"/>
        <v>#N/A</v>
      </c>
      <c r="Q1192" s="127"/>
      <c r="R1192" s="127"/>
    </row>
    <row r="1193" spans="9:18" ht="15" x14ac:dyDescent="0.25">
      <c r="I1193" s="127"/>
      <c r="J1193" s="127"/>
      <c r="K1193" s="127"/>
      <c r="P1193" s="1" t="e">
        <f t="shared" si="38"/>
        <v>#N/A</v>
      </c>
      <c r="Q1193" s="127"/>
      <c r="R1193" s="127"/>
    </row>
    <row r="1194" spans="9:18" ht="15" x14ac:dyDescent="0.25">
      <c r="I1194" s="127"/>
      <c r="J1194" s="127"/>
      <c r="K1194" s="127"/>
      <c r="P1194" s="1" t="e">
        <f t="shared" si="38"/>
        <v>#N/A</v>
      </c>
      <c r="Q1194" s="127"/>
      <c r="R1194" s="127"/>
    </row>
    <row r="1195" spans="9:18" ht="15" x14ac:dyDescent="0.25">
      <c r="I1195" s="127"/>
      <c r="J1195" s="127"/>
      <c r="K1195" s="127"/>
      <c r="P1195" s="1" t="e">
        <f t="shared" si="38"/>
        <v>#N/A</v>
      </c>
      <c r="Q1195" s="127"/>
      <c r="R1195" s="127"/>
    </row>
    <row r="1196" spans="9:18" ht="15" x14ac:dyDescent="0.25">
      <c r="I1196" s="127"/>
      <c r="J1196" s="127"/>
      <c r="K1196" s="127"/>
      <c r="P1196" s="1" t="e">
        <f t="shared" ref="P1196:P1259" si="39">VLOOKUP(I1196,$Q$1:$R$1324,2,FALSE)</f>
        <v>#N/A</v>
      </c>
      <c r="Q1196" s="127"/>
      <c r="R1196" s="127"/>
    </row>
    <row r="1197" spans="9:18" ht="15" x14ac:dyDescent="0.25">
      <c r="I1197" s="127"/>
      <c r="J1197" s="127"/>
      <c r="K1197" s="127"/>
      <c r="P1197" s="1" t="e">
        <f t="shared" si="39"/>
        <v>#N/A</v>
      </c>
      <c r="Q1197" s="127"/>
      <c r="R1197" s="127"/>
    </row>
    <row r="1198" spans="9:18" ht="15" x14ac:dyDescent="0.25">
      <c r="I1198" s="127"/>
      <c r="J1198" s="127"/>
      <c r="K1198" s="127"/>
      <c r="P1198" s="1" t="e">
        <f t="shared" si="39"/>
        <v>#N/A</v>
      </c>
      <c r="Q1198" s="127"/>
      <c r="R1198" s="127"/>
    </row>
    <row r="1199" spans="9:18" ht="15" x14ac:dyDescent="0.25">
      <c r="I1199" s="127"/>
      <c r="J1199" s="127"/>
      <c r="K1199" s="127"/>
      <c r="P1199" s="1" t="e">
        <f t="shared" si="39"/>
        <v>#N/A</v>
      </c>
      <c r="Q1199" s="127"/>
      <c r="R1199" s="127"/>
    </row>
    <row r="1200" spans="9:18" ht="15" x14ac:dyDescent="0.25">
      <c r="I1200" s="127"/>
      <c r="J1200" s="127"/>
      <c r="K1200" s="127"/>
      <c r="P1200" s="1" t="e">
        <f t="shared" si="39"/>
        <v>#N/A</v>
      </c>
      <c r="Q1200" s="127"/>
      <c r="R1200" s="127"/>
    </row>
    <row r="1201" spans="9:18" ht="15" x14ac:dyDescent="0.25">
      <c r="I1201" s="127"/>
      <c r="J1201" s="127"/>
      <c r="K1201" s="127"/>
      <c r="P1201" s="1" t="e">
        <f t="shared" si="39"/>
        <v>#N/A</v>
      </c>
      <c r="Q1201" s="127"/>
      <c r="R1201" s="127"/>
    </row>
    <row r="1202" spans="9:18" ht="15" x14ac:dyDescent="0.25">
      <c r="I1202" s="127"/>
      <c r="J1202" s="127"/>
      <c r="K1202" s="127"/>
      <c r="P1202" s="1" t="e">
        <f t="shared" si="39"/>
        <v>#N/A</v>
      </c>
      <c r="Q1202" s="127"/>
      <c r="R1202" s="127"/>
    </row>
    <row r="1203" spans="9:18" ht="15" x14ac:dyDescent="0.25">
      <c r="I1203" s="127"/>
      <c r="J1203" s="127"/>
      <c r="K1203" s="127"/>
      <c r="P1203" s="1" t="e">
        <f t="shared" si="39"/>
        <v>#N/A</v>
      </c>
      <c r="Q1203" s="127"/>
      <c r="R1203" s="127"/>
    </row>
    <row r="1204" spans="9:18" ht="15" x14ac:dyDescent="0.25">
      <c r="I1204" s="127"/>
      <c r="J1204" s="127"/>
      <c r="K1204" s="127"/>
      <c r="P1204" s="1" t="e">
        <f t="shared" si="39"/>
        <v>#N/A</v>
      </c>
      <c r="Q1204" s="127"/>
      <c r="R1204" s="127"/>
    </row>
    <row r="1205" spans="9:18" ht="15" x14ac:dyDescent="0.25">
      <c r="I1205" s="127"/>
      <c r="J1205" s="127"/>
      <c r="K1205" s="127"/>
      <c r="P1205" s="1" t="e">
        <f t="shared" si="39"/>
        <v>#N/A</v>
      </c>
      <c r="Q1205" s="127"/>
      <c r="R1205" s="127"/>
    </row>
    <row r="1206" spans="9:18" ht="15" x14ac:dyDescent="0.25">
      <c r="I1206" s="127"/>
      <c r="J1206" s="127"/>
      <c r="K1206" s="127"/>
      <c r="P1206" s="1" t="e">
        <f t="shared" si="39"/>
        <v>#N/A</v>
      </c>
      <c r="Q1206" s="127"/>
      <c r="R1206" s="127"/>
    </row>
    <row r="1207" spans="9:18" ht="15" x14ac:dyDescent="0.25">
      <c r="I1207" s="127"/>
      <c r="J1207" s="127"/>
      <c r="K1207" s="127"/>
      <c r="P1207" s="1" t="e">
        <f t="shared" si="39"/>
        <v>#N/A</v>
      </c>
      <c r="Q1207" s="127"/>
      <c r="R1207" s="127"/>
    </row>
    <row r="1208" spans="9:18" ht="15" x14ac:dyDescent="0.25">
      <c r="I1208" s="127"/>
      <c r="J1208" s="127"/>
      <c r="K1208" s="127"/>
      <c r="P1208" s="1" t="e">
        <f t="shared" si="39"/>
        <v>#N/A</v>
      </c>
      <c r="Q1208" s="127"/>
      <c r="R1208" s="127"/>
    </row>
    <row r="1209" spans="9:18" ht="15" x14ac:dyDescent="0.25">
      <c r="I1209" s="127"/>
      <c r="J1209" s="127"/>
      <c r="K1209" s="127"/>
      <c r="P1209" s="1" t="e">
        <f t="shared" si="39"/>
        <v>#N/A</v>
      </c>
      <c r="Q1209" s="127"/>
      <c r="R1209" s="127"/>
    </row>
    <row r="1210" spans="9:18" ht="15" x14ac:dyDescent="0.25">
      <c r="I1210" s="127"/>
      <c r="J1210" s="127"/>
      <c r="K1210" s="127"/>
      <c r="P1210" s="1" t="e">
        <f t="shared" si="39"/>
        <v>#N/A</v>
      </c>
      <c r="Q1210" s="127"/>
      <c r="R1210" s="127"/>
    </row>
    <row r="1211" spans="9:18" ht="15" x14ac:dyDescent="0.25">
      <c r="I1211" s="127"/>
      <c r="J1211" s="127"/>
      <c r="K1211" s="127"/>
      <c r="P1211" s="1" t="e">
        <f t="shared" si="39"/>
        <v>#N/A</v>
      </c>
      <c r="Q1211" s="127"/>
      <c r="R1211" s="127"/>
    </row>
    <row r="1212" spans="9:18" ht="15" x14ac:dyDescent="0.25">
      <c r="I1212" s="127"/>
      <c r="J1212" s="127"/>
      <c r="K1212" s="127"/>
      <c r="P1212" s="1" t="e">
        <f t="shared" si="39"/>
        <v>#N/A</v>
      </c>
      <c r="Q1212" s="127"/>
      <c r="R1212" s="127"/>
    </row>
    <row r="1213" spans="9:18" ht="15" x14ac:dyDescent="0.25">
      <c r="I1213" s="127"/>
      <c r="J1213" s="127"/>
      <c r="K1213" s="127"/>
      <c r="P1213" s="1" t="e">
        <f t="shared" si="39"/>
        <v>#N/A</v>
      </c>
      <c r="Q1213" s="127"/>
      <c r="R1213" s="127"/>
    </row>
    <row r="1214" spans="9:18" ht="15" x14ac:dyDescent="0.25">
      <c r="I1214" s="127"/>
      <c r="J1214" s="127"/>
      <c r="K1214" s="127"/>
      <c r="P1214" s="1" t="e">
        <f t="shared" si="39"/>
        <v>#N/A</v>
      </c>
      <c r="Q1214" s="127"/>
      <c r="R1214" s="127"/>
    </row>
    <row r="1215" spans="9:18" ht="15" x14ac:dyDescent="0.25">
      <c r="I1215" s="127"/>
      <c r="J1215" s="127"/>
      <c r="K1215" s="127"/>
      <c r="P1215" s="1" t="e">
        <f t="shared" si="39"/>
        <v>#N/A</v>
      </c>
      <c r="Q1215" s="127"/>
      <c r="R1215" s="127"/>
    </row>
    <row r="1216" spans="9:18" ht="15" x14ac:dyDescent="0.25">
      <c r="I1216" s="127"/>
      <c r="J1216" s="127"/>
      <c r="K1216" s="127"/>
      <c r="P1216" s="1" t="e">
        <f t="shared" si="39"/>
        <v>#N/A</v>
      </c>
      <c r="Q1216" s="127"/>
      <c r="R1216" s="127"/>
    </row>
    <row r="1217" spans="9:18" ht="15" x14ac:dyDescent="0.25">
      <c r="I1217" s="127"/>
      <c r="J1217" s="127"/>
      <c r="K1217" s="127"/>
      <c r="P1217" s="1" t="e">
        <f t="shared" si="39"/>
        <v>#N/A</v>
      </c>
      <c r="Q1217" s="127"/>
      <c r="R1217" s="127"/>
    </row>
    <row r="1218" spans="9:18" ht="15" x14ac:dyDescent="0.25">
      <c r="I1218" s="127"/>
      <c r="J1218" s="127"/>
      <c r="K1218" s="127"/>
      <c r="P1218" s="1" t="e">
        <f t="shared" si="39"/>
        <v>#N/A</v>
      </c>
      <c r="Q1218" s="127"/>
      <c r="R1218" s="127"/>
    </row>
    <row r="1219" spans="9:18" ht="15" x14ac:dyDescent="0.25">
      <c r="I1219" s="127"/>
      <c r="J1219" s="127"/>
      <c r="K1219" s="127"/>
      <c r="P1219" s="1" t="e">
        <f t="shared" si="39"/>
        <v>#N/A</v>
      </c>
      <c r="Q1219" s="127"/>
      <c r="R1219" s="127"/>
    </row>
    <row r="1220" spans="9:18" ht="15" x14ac:dyDescent="0.25">
      <c r="I1220" s="127"/>
      <c r="J1220" s="127"/>
      <c r="K1220" s="127"/>
      <c r="P1220" s="1" t="e">
        <f t="shared" si="39"/>
        <v>#N/A</v>
      </c>
      <c r="Q1220" s="127"/>
      <c r="R1220" s="127"/>
    </row>
    <row r="1221" spans="9:18" ht="15" x14ac:dyDescent="0.25">
      <c r="I1221" s="127"/>
      <c r="J1221" s="127"/>
      <c r="K1221" s="127"/>
      <c r="P1221" s="1" t="e">
        <f t="shared" si="39"/>
        <v>#N/A</v>
      </c>
      <c r="Q1221" s="127"/>
      <c r="R1221" s="127"/>
    </row>
    <row r="1222" spans="9:18" ht="15" x14ac:dyDescent="0.25">
      <c r="I1222" s="127"/>
      <c r="J1222" s="127"/>
      <c r="K1222" s="127"/>
      <c r="P1222" s="1" t="e">
        <f t="shared" si="39"/>
        <v>#N/A</v>
      </c>
      <c r="Q1222" s="127"/>
      <c r="R1222" s="127"/>
    </row>
    <row r="1223" spans="9:18" ht="15" x14ac:dyDescent="0.25">
      <c r="I1223" s="127"/>
      <c r="J1223" s="127"/>
      <c r="K1223" s="127"/>
      <c r="P1223" s="1" t="e">
        <f t="shared" si="39"/>
        <v>#N/A</v>
      </c>
      <c r="Q1223" s="127"/>
      <c r="R1223" s="127"/>
    </row>
    <row r="1224" spans="9:18" ht="15" x14ac:dyDescent="0.25">
      <c r="I1224" s="127"/>
      <c r="J1224" s="127"/>
      <c r="K1224" s="127"/>
      <c r="P1224" s="1" t="e">
        <f t="shared" si="39"/>
        <v>#N/A</v>
      </c>
      <c r="Q1224" s="127"/>
      <c r="R1224" s="127"/>
    </row>
    <row r="1225" spans="9:18" ht="15" x14ac:dyDescent="0.25">
      <c r="I1225" s="127"/>
      <c r="J1225" s="127"/>
      <c r="K1225" s="127"/>
      <c r="P1225" s="1" t="e">
        <f t="shared" si="39"/>
        <v>#N/A</v>
      </c>
      <c r="Q1225" s="127"/>
      <c r="R1225" s="127"/>
    </row>
    <row r="1226" spans="9:18" ht="15" x14ac:dyDescent="0.25">
      <c r="I1226" s="127"/>
      <c r="J1226" s="127"/>
      <c r="K1226" s="127"/>
      <c r="P1226" s="1" t="e">
        <f t="shared" si="39"/>
        <v>#N/A</v>
      </c>
      <c r="Q1226" s="127"/>
      <c r="R1226" s="127"/>
    </row>
    <row r="1227" spans="9:18" ht="15" x14ac:dyDescent="0.25">
      <c r="I1227" s="127"/>
      <c r="J1227" s="127"/>
      <c r="K1227" s="127"/>
      <c r="P1227" s="1" t="e">
        <f t="shared" si="39"/>
        <v>#N/A</v>
      </c>
      <c r="Q1227" s="127"/>
      <c r="R1227" s="127"/>
    </row>
    <row r="1228" spans="9:18" ht="15" x14ac:dyDescent="0.25">
      <c r="I1228" s="127"/>
      <c r="J1228" s="127"/>
      <c r="K1228" s="127"/>
      <c r="P1228" s="1" t="e">
        <f t="shared" si="39"/>
        <v>#N/A</v>
      </c>
      <c r="Q1228" s="127"/>
      <c r="R1228" s="127"/>
    </row>
    <row r="1229" spans="9:18" ht="15" x14ac:dyDescent="0.25">
      <c r="I1229" s="127"/>
      <c r="J1229" s="127"/>
      <c r="K1229" s="127"/>
      <c r="P1229" s="1" t="e">
        <f t="shared" si="39"/>
        <v>#N/A</v>
      </c>
      <c r="Q1229" s="127"/>
      <c r="R1229" s="127"/>
    </row>
    <row r="1230" spans="9:18" ht="15" x14ac:dyDescent="0.25">
      <c r="I1230" s="127"/>
      <c r="J1230" s="127"/>
      <c r="K1230" s="127"/>
      <c r="P1230" s="1" t="e">
        <f t="shared" si="39"/>
        <v>#N/A</v>
      </c>
      <c r="Q1230" s="127"/>
      <c r="R1230" s="127"/>
    </row>
    <row r="1231" spans="9:18" ht="15" x14ac:dyDescent="0.25">
      <c r="I1231" s="127"/>
      <c r="J1231" s="127"/>
      <c r="K1231" s="127"/>
      <c r="P1231" s="1" t="e">
        <f t="shared" si="39"/>
        <v>#N/A</v>
      </c>
      <c r="Q1231" s="127"/>
      <c r="R1231" s="127"/>
    </row>
    <row r="1232" spans="9:18" ht="15" x14ac:dyDescent="0.25">
      <c r="I1232" s="127"/>
      <c r="J1232" s="127"/>
      <c r="K1232" s="127"/>
      <c r="P1232" s="1" t="e">
        <f t="shared" si="39"/>
        <v>#N/A</v>
      </c>
      <c r="Q1232" s="127"/>
      <c r="R1232" s="127"/>
    </row>
    <row r="1233" spans="9:18" ht="15" x14ac:dyDescent="0.25">
      <c r="I1233" s="127"/>
      <c r="J1233" s="127"/>
      <c r="K1233" s="127"/>
      <c r="P1233" s="1" t="e">
        <f t="shared" si="39"/>
        <v>#N/A</v>
      </c>
      <c r="Q1233" s="127"/>
      <c r="R1233" s="127"/>
    </row>
    <row r="1234" spans="9:18" ht="15" x14ac:dyDescent="0.25">
      <c r="I1234" s="127"/>
      <c r="J1234" s="127"/>
      <c r="K1234" s="127"/>
      <c r="P1234" s="1" t="e">
        <f t="shared" si="39"/>
        <v>#N/A</v>
      </c>
      <c r="Q1234" s="127"/>
      <c r="R1234" s="127"/>
    </row>
    <row r="1235" spans="9:18" ht="15" x14ac:dyDescent="0.25">
      <c r="I1235" s="127"/>
      <c r="J1235" s="127"/>
      <c r="K1235" s="127"/>
      <c r="P1235" s="1" t="e">
        <f t="shared" si="39"/>
        <v>#N/A</v>
      </c>
      <c r="Q1235" s="127"/>
      <c r="R1235" s="127"/>
    </row>
    <row r="1236" spans="9:18" ht="15" x14ac:dyDescent="0.25">
      <c r="I1236" s="127"/>
      <c r="J1236" s="127"/>
      <c r="K1236" s="127"/>
      <c r="P1236" s="1" t="e">
        <f t="shared" si="39"/>
        <v>#N/A</v>
      </c>
      <c r="Q1236" s="127"/>
      <c r="R1236" s="127"/>
    </row>
    <row r="1237" spans="9:18" ht="15" x14ac:dyDescent="0.25">
      <c r="I1237" s="127"/>
      <c r="J1237" s="127"/>
      <c r="K1237" s="127"/>
      <c r="P1237" s="1" t="e">
        <f t="shared" si="39"/>
        <v>#N/A</v>
      </c>
      <c r="Q1237" s="127"/>
      <c r="R1237" s="127"/>
    </row>
    <row r="1238" spans="9:18" ht="15" x14ac:dyDescent="0.25">
      <c r="I1238" s="127"/>
      <c r="J1238" s="127"/>
      <c r="K1238" s="127"/>
      <c r="P1238" s="1" t="e">
        <f t="shared" si="39"/>
        <v>#N/A</v>
      </c>
      <c r="Q1238" s="127"/>
      <c r="R1238" s="127"/>
    </row>
    <row r="1239" spans="9:18" ht="15" x14ac:dyDescent="0.25">
      <c r="I1239" s="127"/>
      <c r="J1239" s="127"/>
      <c r="K1239" s="127"/>
      <c r="P1239" s="1" t="e">
        <f t="shared" si="39"/>
        <v>#N/A</v>
      </c>
      <c r="Q1239" s="127"/>
      <c r="R1239" s="127"/>
    </row>
    <row r="1240" spans="9:18" ht="15" x14ac:dyDescent="0.25">
      <c r="I1240" s="127"/>
      <c r="J1240" s="127"/>
      <c r="K1240" s="127"/>
      <c r="P1240" s="1" t="e">
        <f t="shared" si="39"/>
        <v>#N/A</v>
      </c>
      <c r="Q1240" s="127"/>
      <c r="R1240" s="127"/>
    </row>
    <row r="1241" spans="9:18" ht="15" x14ac:dyDescent="0.25">
      <c r="I1241" s="127"/>
      <c r="J1241" s="127"/>
      <c r="K1241" s="127"/>
      <c r="P1241" s="1" t="e">
        <f t="shared" si="39"/>
        <v>#N/A</v>
      </c>
      <c r="Q1241" s="127"/>
      <c r="R1241" s="127"/>
    </row>
    <row r="1242" spans="9:18" ht="15" x14ac:dyDescent="0.25">
      <c r="I1242" s="127"/>
      <c r="J1242" s="127"/>
      <c r="K1242" s="127"/>
      <c r="P1242" s="1" t="e">
        <f t="shared" si="39"/>
        <v>#N/A</v>
      </c>
      <c r="Q1242" s="127"/>
      <c r="R1242" s="127"/>
    </row>
    <row r="1243" spans="9:18" ht="15" x14ac:dyDescent="0.25">
      <c r="I1243" s="127"/>
      <c r="J1243" s="127"/>
      <c r="K1243" s="127"/>
      <c r="P1243" s="1" t="e">
        <f t="shared" si="39"/>
        <v>#N/A</v>
      </c>
      <c r="Q1243" s="127"/>
      <c r="R1243" s="127"/>
    </row>
    <row r="1244" spans="9:18" ht="15" x14ac:dyDescent="0.25">
      <c r="I1244" s="127"/>
      <c r="J1244" s="127"/>
      <c r="K1244" s="127"/>
      <c r="P1244" s="1" t="e">
        <f t="shared" si="39"/>
        <v>#N/A</v>
      </c>
      <c r="Q1244" s="127"/>
      <c r="R1244" s="127"/>
    </row>
    <row r="1245" spans="9:18" ht="15" x14ac:dyDescent="0.25">
      <c r="I1245" s="127"/>
      <c r="J1245" s="127"/>
      <c r="K1245" s="127"/>
      <c r="P1245" s="1" t="e">
        <f t="shared" si="39"/>
        <v>#N/A</v>
      </c>
      <c r="Q1245" s="127"/>
      <c r="R1245" s="127"/>
    </row>
    <row r="1246" spans="9:18" ht="15" x14ac:dyDescent="0.25">
      <c r="I1246" s="127"/>
      <c r="J1246" s="127"/>
      <c r="K1246" s="127"/>
      <c r="P1246" s="1" t="e">
        <f t="shared" si="39"/>
        <v>#N/A</v>
      </c>
      <c r="Q1246" s="127"/>
      <c r="R1246" s="127"/>
    </row>
    <row r="1247" spans="9:18" ht="15" x14ac:dyDescent="0.25">
      <c r="I1247" s="127"/>
      <c r="J1247" s="127"/>
      <c r="K1247" s="127"/>
      <c r="P1247" s="1" t="e">
        <f t="shared" si="39"/>
        <v>#N/A</v>
      </c>
      <c r="Q1247" s="127"/>
      <c r="R1247" s="127"/>
    </row>
    <row r="1248" spans="9:18" ht="15" x14ac:dyDescent="0.25">
      <c r="I1248" s="127"/>
      <c r="J1248" s="127"/>
      <c r="K1248" s="127"/>
      <c r="P1248" s="1" t="e">
        <f t="shared" si="39"/>
        <v>#N/A</v>
      </c>
      <c r="Q1248" s="127"/>
      <c r="R1248" s="127"/>
    </row>
    <row r="1249" spans="9:18" ht="15" x14ac:dyDescent="0.25">
      <c r="I1249" s="127"/>
      <c r="J1249" s="127"/>
      <c r="K1249" s="127"/>
      <c r="P1249" s="1" t="e">
        <f t="shared" si="39"/>
        <v>#N/A</v>
      </c>
      <c r="Q1249" s="127"/>
      <c r="R1249" s="127"/>
    </row>
    <row r="1250" spans="9:18" ht="15" x14ac:dyDescent="0.25">
      <c r="I1250" s="127"/>
      <c r="J1250" s="127"/>
      <c r="K1250" s="127"/>
      <c r="P1250" s="1" t="e">
        <f t="shared" si="39"/>
        <v>#N/A</v>
      </c>
      <c r="Q1250" s="127"/>
      <c r="R1250" s="127"/>
    </row>
    <row r="1251" spans="9:18" ht="15" x14ac:dyDescent="0.25">
      <c r="I1251" s="127"/>
      <c r="J1251" s="127"/>
      <c r="K1251" s="127"/>
      <c r="P1251" s="1" t="e">
        <f t="shared" si="39"/>
        <v>#N/A</v>
      </c>
      <c r="Q1251" s="127"/>
      <c r="R1251" s="127"/>
    </row>
    <row r="1252" spans="9:18" ht="15" x14ac:dyDescent="0.25">
      <c r="I1252" s="127"/>
      <c r="J1252" s="127"/>
      <c r="K1252" s="127"/>
      <c r="P1252" s="1" t="e">
        <f t="shared" si="39"/>
        <v>#N/A</v>
      </c>
      <c r="Q1252" s="127"/>
      <c r="R1252" s="127"/>
    </row>
    <row r="1253" spans="9:18" ht="15" x14ac:dyDescent="0.25">
      <c r="I1253" s="127"/>
      <c r="J1253" s="127"/>
      <c r="K1253" s="127"/>
      <c r="P1253" s="1" t="e">
        <f t="shared" si="39"/>
        <v>#N/A</v>
      </c>
      <c r="Q1253" s="127"/>
      <c r="R1253" s="127"/>
    </row>
    <row r="1254" spans="9:18" ht="15" x14ac:dyDescent="0.25">
      <c r="I1254" s="127"/>
      <c r="J1254" s="127"/>
      <c r="K1254" s="127"/>
      <c r="P1254" s="1" t="e">
        <f t="shared" si="39"/>
        <v>#N/A</v>
      </c>
      <c r="Q1254" s="127"/>
      <c r="R1254" s="127"/>
    </row>
    <row r="1255" spans="9:18" ht="15" x14ac:dyDescent="0.25">
      <c r="I1255" s="127"/>
      <c r="J1255" s="127"/>
      <c r="K1255" s="127"/>
      <c r="P1255" s="1" t="e">
        <f t="shared" si="39"/>
        <v>#N/A</v>
      </c>
      <c r="Q1255" s="127"/>
      <c r="R1255" s="127"/>
    </row>
    <row r="1256" spans="9:18" ht="15" x14ac:dyDescent="0.25">
      <c r="I1256" s="127"/>
      <c r="J1256" s="127"/>
      <c r="K1256" s="127"/>
      <c r="P1256" s="1" t="e">
        <f t="shared" si="39"/>
        <v>#N/A</v>
      </c>
      <c r="Q1256" s="127"/>
      <c r="R1256" s="127"/>
    </row>
    <row r="1257" spans="9:18" ht="15" x14ac:dyDescent="0.25">
      <c r="I1257" s="127"/>
      <c r="J1257" s="127"/>
      <c r="K1257" s="127"/>
      <c r="P1257" s="1" t="e">
        <f t="shared" si="39"/>
        <v>#N/A</v>
      </c>
      <c r="Q1257" s="127"/>
      <c r="R1257" s="127"/>
    </row>
    <row r="1258" spans="9:18" ht="15" x14ac:dyDescent="0.25">
      <c r="I1258" s="127"/>
      <c r="J1258" s="127"/>
      <c r="K1258" s="127"/>
      <c r="P1258" s="1" t="e">
        <f t="shared" si="39"/>
        <v>#N/A</v>
      </c>
      <c r="Q1258" s="127"/>
      <c r="R1258" s="127"/>
    </row>
    <row r="1259" spans="9:18" ht="15" x14ac:dyDescent="0.25">
      <c r="I1259" s="127"/>
      <c r="J1259" s="127"/>
      <c r="K1259" s="127"/>
      <c r="P1259" s="1" t="e">
        <f t="shared" si="39"/>
        <v>#N/A</v>
      </c>
      <c r="Q1259" s="127"/>
      <c r="R1259" s="127"/>
    </row>
    <row r="1260" spans="9:18" ht="15" x14ac:dyDescent="0.25">
      <c r="I1260" s="127"/>
      <c r="J1260" s="127"/>
      <c r="K1260" s="127"/>
      <c r="P1260" s="1" t="e">
        <f t="shared" ref="P1260:P1305" si="40">VLOOKUP(I1260,$Q$1:$R$1324,2,FALSE)</f>
        <v>#N/A</v>
      </c>
      <c r="Q1260" s="127"/>
      <c r="R1260" s="127"/>
    </row>
    <row r="1261" spans="9:18" ht="15" x14ac:dyDescent="0.25">
      <c r="I1261" s="127"/>
      <c r="J1261" s="127"/>
      <c r="K1261" s="127"/>
      <c r="P1261" s="1" t="e">
        <f t="shared" si="40"/>
        <v>#N/A</v>
      </c>
      <c r="Q1261" s="127"/>
      <c r="R1261" s="127"/>
    </row>
    <row r="1262" spans="9:18" ht="15" x14ac:dyDescent="0.25">
      <c r="I1262" s="127"/>
      <c r="J1262" s="127"/>
      <c r="K1262" s="127"/>
      <c r="P1262" s="1" t="e">
        <f t="shared" si="40"/>
        <v>#N/A</v>
      </c>
      <c r="Q1262" s="127"/>
      <c r="R1262" s="127"/>
    </row>
    <row r="1263" spans="9:18" ht="15" x14ac:dyDescent="0.25">
      <c r="I1263" s="127"/>
      <c r="J1263" s="127"/>
      <c r="K1263" s="127"/>
      <c r="P1263" s="1" t="e">
        <f t="shared" si="40"/>
        <v>#N/A</v>
      </c>
      <c r="Q1263" s="127"/>
      <c r="R1263" s="127"/>
    </row>
    <row r="1264" spans="9:18" ht="15" x14ac:dyDescent="0.25">
      <c r="I1264" s="127"/>
      <c r="J1264" s="127"/>
      <c r="K1264" s="127"/>
      <c r="P1264" s="1" t="e">
        <f t="shared" si="40"/>
        <v>#N/A</v>
      </c>
      <c r="Q1264" s="127"/>
      <c r="R1264" s="127"/>
    </row>
    <row r="1265" spans="9:18" ht="15" x14ac:dyDescent="0.25">
      <c r="I1265" s="127"/>
      <c r="J1265" s="127"/>
      <c r="K1265" s="127"/>
      <c r="P1265" s="1" t="e">
        <f t="shared" si="40"/>
        <v>#N/A</v>
      </c>
      <c r="Q1265" s="127"/>
      <c r="R1265" s="127"/>
    </row>
    <row r="1266" spans="9:18" ht="15" x14ac:dyDescent="0.25">
      <c r="I1266" s="127"/>
      <c r="J1266" s="127"/>
      <c r="K1266" s="127"/>
      <c r="P1266" s="1" t="e">
        <f t="shared" si="40"/>
        <v>#N/A</v>
      </c>
      <c r="Q1266" s="127"/>
      <c r="R1266" s="127"/>
    </row>
    <row r="1267" spans="9:18" ht="15" x14ac:dyDescent="0.25">
      <c r="I1267" s="127"/>
      <c r="J1267" s="127"/>
      <c r="K1267" s="127"/>
      <c r="P1267" s="1" t="e">
        <f t="shared" si="40"/>
        <v>#N/A</v>
      </c>
      <c r="Q1267" s="127"/>
      <c r="R1267" s="127"/>
    </row>
    <row r="1268" spans="9:18" ht="15" x14ac:dyDescent="0.25">
      <c r="I1268" s="127"/>
      <c r="J1268" s="127"/>
      <c r="K1268" s="127"/>
      <c r="P1268" s="1" t="e">
        <f t="shared" si="40"/>
        <v>#N/A</v>
      </c>
      <c r="Q1268" s="127"/>
      <c r="R1268" s="127"/>
    </row>
    <row r="1269" spans="9:18" ht="15" x14ac:dyDescent="0.25">
      <c r="I1269" s="127"/>
      <c r="J1269" s="127"/>
      <c r="K1269" s="127"/>
      <c r="P1269" s="1" t="e">
        <f t="shared" si="40"/>
        <v>#N/A</v>
      </c>
      <c r="Q1269" s="127"/>
      <c r="R1269" s="127"/>
    </row>
    <row r="1270" spans="9:18" ht="15" x14ac:dyDescent="0.25">
      <c r="I1270" s="127"/>
      <c r="J1270" s="127"/>
      <c r="K1270" s="127"/>
      <c r="P1270" s="1" t="e">
        <f t="shared" si="40"/>
        <v>#N/A</v>
      </c>
      <c r="Q1270" s="127"/>
      <c r="R1270" s="127"/>
    </row>
    <row r="1271" spans="9:18" ht="15" x14ac:dyDescent="0.25">
      <c r="I1271" s="127"/>
      <c r="J1271" s="127"/>
      <c r="K1271" s="127"/>
      <c r="P1271" s="1" t="e">
        <f t="shared" si="40"/>
        <v>#N/A</v>
      </c>
      <c r="Q1271" s="127"/>
      <c r="R1271" s="127"/>
    </row>
    <row r="1272" spans="9:18" ht="15" x14ac:dyDescent="0.25">
      <c r="I1272" s="127"/>
      <c r="J1272" s="127"/>
      <c r="K1272" s="127"/>
      <c r="P1272" s="1" t="e">
        <f t="shared" si="40"/>
        <v>#N/A</v>
      </c>
      <c r="Q1272" s="127"/>
      <c r="R1272" s="127"/>
    </row>
    <row r="1273" spans="9:18" ht="15" x14ac:dyDescent="0.25">
      <c r="I1273" s="127"/>
      <c r="J1273" s="127"/>
      <c r="K1273" s="127"/>
      <c r="P1273" s="1" t="e">
        <f t="shared" si="40"/>
        <v>#N/A</v>
      </c>
      <c r="Q1273" s="127"/>
      <c r="R1273" s="127"/>
    </row>
    <row r="1274" spans="9:18" ht="15" x14ac:dyDescent="0.25">
      <c r="I1274" s="127"/>
      <c r="J1274" s="127"/>
      <c r="K1274" s="127"/>
      <c r="P1274" s="1" t="e">
        <f t="shared" si="40"/>
        <v>#N/A</v>
      </c>
      <c r="Q1274" s="127"/>
      <c r="R1274" s="127"/>
    </row>
    <row r="1275" spans="9:18" ht="15" x14ac:dyDescent="0.25">
      <c r="I1275" s="127"/>
      <c r="J1275" s="127"/>
      <c r="K1275" s="127"/>
      <c r="P1275" s="1" t="e">
        <f t="shared" si="40"/>
        <v>#N/A</v>
      </c>
      <c r="Q1275" s="127"/>
      <c r="R1275" s="127"/>
    </row>
    <row r="1276" spans="9:18" ht="15" x14ac:dyDescent="0.25">
      <c r="I1276" s="127"/>
      <c r="J1276" s="127"/>
      <c r="K1276" s="127"/>
      <c r="P1276" s="1" t="e">
        <f t="shared" si="40"/>
        <v>#N/A</v>
      </c>
      <c r="Q1276" s="127"/>
      <c r="R1276" s="127"/>
    </row>
    <row r="1277" spans="9:18" ht="15" x14ac:dyDescent="0.25">
      <c r="I1277" s="127"/>
      <c r="J1277" s="127"/>
      <c r="K1277" s="127"/>
      <c r="P1277" s="1" t="e">
        <f t="shared" si="40"/>
        <v>#N/A</v>
      </c>
      <c r="Q1277" s="127"/>
      <c r="R1277" s="127"/>
    </row>
    <row r="1278" spans="9:18" ht="15" x14ac:dyDescent="0.25">
      <c r="I1278" s="127"/>
      <c r="J1278" s="127"/>
      <c r="K1278" s="127"/>
      <c r="P1278" s="1" t="e">
        <f t="shared" si="40"/>
        <v>#N/A</v>
      </c>
      <c r="Q1278" s="127"/>
      <c r="R1278" s="127"/>
    </row>
    <row r="1279" spans="9:18" ht="15" x14ac:dyDescent="0.25">
      <c r="I1279" s="127"/>
      <c r="J1279" s="127"/>
      <c r="K1279" s="127"/>
      <c r="P1279" s="1" t="e">
        <f t="shared" si="40"/>
        <v>#N/A</v>
      </c>
      <c r="Q1279" s="127"/>
      <c r="R1279" s="127"/>
    </row>
    <row r="1280" spans="9:18" ht="15" x14ac:dyDescent="0.25">
      <c r="I1280" s="127"/>
      <c r="J1280" s="127"/>
      <c r="K1280" s="127"/>
      <c r="P1280" s="1" t="e">
        <f t="shared" si="40"/>
        <v>#N/A</v>
      </c>
      <c r="Q1280" s="127"/>
      <c r="R1280" s="127"/>
    </row>
    <row r="1281" spans="9:18" ht="15" x14ac:dyDescent="0.25">
      <c r="I1281" s="127"/>
      <c r="J1281" s="127"/>
      <c r="K1281" s="127"/>
      <c r="P1281" s="1" t="e">
        <f t="shared" si="40"/>
        <v>#N/A</v>
      </c>
      <c r="Q1281" s="127"/>
      <c r="R1281" s="127"/>
    </row>
    <row r="1282" spans="9:18" ht="15" x14ac:dyDescent="0.25">
      <c r="I1282" s="127"/>
      <c r="J1282" s="127"/>
      <c r="K1282" s="127"/>
      <c r="P1282" s="1" t="e">
        <f t="shared" si="40"/>
        <v>#N/A</v>
      </c>
      <c r="Q1282" s="127"/>
      <c r="R1282" s="127"/>
    </row>
    <row r="1283" spans="9:18" ht="15" x14ac:dyDescent="0.25">
      <c r="I1283" s="127"/>
      <c r="J1283" s="127"/>
      <c r="K1283" s="127"/>
      <c r="P1283" s="1" t="e">
        <f t="shared" si="40"/>
        <v>#N/A</v>
      </c>
      <c r="Q1283" s="127"/>
      <c r="R1283" s="127"/>
    </row>
    <row r="1284" spans="9:18" ht="15" x14ac:dyDescent="0.25">
      <c r="I1284" s="127"/>
      <c r="J1284" s="127"/>
      <c r="K1284" s="127"/>
      <c r="P1284" s="1" t="e">
        <f t="shared" si="40"/>
        <v>#N/A</v>
      </c>
      <c r="Q1284" s="127"/>
      <c r="R1284" s="127"/>
    </row>
    <row r="1285" spans="9:18" ht="15" x14ac:dyDescent="0.25">
      <c r="I1285" s="127"/>
      <c r="J1285" s="127"/>
      <c r="K1285" s="127"/>
      <c r="P1285" s="1" t="e">
        <f t="shared" si="40"/>
        <v>#N/A</v>
      </c>
      <c r="Q1285" s="127"/>
      <c r="R1285" s="127"/>
    </row>
    <row r="1286" spans="9:18" ht="15" x14ac:dyDescent="0.25">
      <c r="I1286" s="127"/>
      <c r="J1286" s="127"/>
      <c r="K1286" s="127"/>
      <c r="P1286" s="1" t="e">
        <f t="shared" si="40"/>
        <v>#N/A</v>
      </c>
      <c r="Q1286" s="127"/>
      <c r="R1286" s="127"/>
    </row>
    <row r="1287" spans="9:18" ht="15" x14ac:dyDescent="0.25">
      <c r="I1287" s="127"/>
      <c r="J1287" s="127"/>
      <c r="K1287" s="127"/>
      <c r="P1287" s="1" t="e">
        <f t="shared" si="40"/>
        <v>#N/A</v>
      </c>
      <c r="Q1287" s="127"/>
      <c r="R1287" s="127"/>
    </row>
    <row r="1288" spans="9:18" ht="15" x14ac:dyDescent="0.25">
      <c r="I1288" s="127"/>
      <c r="J1288" s="127"/>
      <c r="K1288" s="127"/>
      <c r="P1288" s="1" t="e">
        <f t="shared" si="40"/>
        <v>#N/A</v>
      </c>
      <c r="Q1288" s="127"/>
      <c r="R1288" s="127"/>
    </row>
    <row r="1289" spans="9:18" ht="15" x14ac:dyDescent="0.25">
      <c r="I1289" s="127"/>
      <c r="J1289" s="127"/>
      <c r="K1289" s="127"/>
      <c r="P1289" s="1" t="e">
        <f t="shared" si="40"/>
        <v>#N/A</v>
      </c>
      <c r="Q1289" s="127"/>
      <c r="R1289" s="127"/>
    </row>
    <row r="1290" spans="9:18" ht="15" x14ac:dyDescent="0.25">
      <c r="I1290" s="127"/>
      <c r="J1290" s="127"/>
      <c r="K1290" s="127"/>
      <c r="P1290" s="1" t="e">
        <f t="shared" si="40"/>
        <v>#N/A</v>
      </c>
      <c r="Q1290" s="127"/>
      <c r="R1290" s="127"/>
    </row>
    <row r="1291" spans="9:18" ht="15" x14ac:dyDescent="0.25">
      <c r="I1291" s="127"/>
      <c r="J1291" s="127"/>
      <c r="K1291" s="127"/>
      <c r="P1291" s="1" t="e">
        <f t="shared" si="40"/>
        <v>#N/A</v>
      </c>
      <c r="Q1291" s="127"/>
      <c r="R1291" s="127"/>
    </row>
    <row r="1292" spans="9:18" ht="15" x14ac:dyDescent="0.25">
      <c r="I1292" s="127"/>
      <c r="J1292" s="127"/>
      <c r="K1292" s="127"/>
      <c r="P1292" s="1" t="e">
        <f t="shared" si="40"/>
        <v>#N/A</v>
      </c>
      <c r="Q1292" s="127"/>
      <c r="R1292" s="127"/>
    </row>
    <row r="1293" spans="9:18" ht="15" x14ac:dyDescent="0.25">
      <c r="I1293" s="127"/>
      <c r="J1293" s="127"/>
      <c r="K1293" s="127"/>
      <c r="P1293" s="1" t="e">
        <f t="shared" si="40"/>
        <v>#N/A</v>
      </c>
      <c r="Q1293" s="127"/>
      <c r="R1293" s="127"/>
    </row>
    <row r="1294" spans="9:18" ht="15" x14ac:dyDescent="0.25">
      <c r="I1294" s="127"/>
      <c r="J1294" s="127"/>
      <c r="K1294" s="127"/>
      <c r="P1294" s="1" t="e">
        <f t="shared" si="40"/>
        <v>#N/A</v>
      </c>
      <c r="Q1294" s="127"/>
      <c r="R1294" s="127"/>
    </row>
    <row r="1295" spans="9:18" ht="15" x14ac:dyDescent="0.25">
      <c r="I1295" s="127"/>
      <c r="J1295" s="127"/>
      <c r="K1295" s="127"/>
      <c r="P1295" s="1" t="e">
        <f t="shared" si="40"/>
        <v>#N/A</v>
      </c>
      <c r="Q1295" s="127"/>
      <c r="R1295" s="127"/>
    </row>
    <row r="1296" spans="9:18" ht="15" x14ac:dyDescent="0.25">
      <c r="I1296" s="127"/>
      <c r="J1296" s="127"/>
      <c r="K1296" s="127"/>
      <c r="P1296" s="1" t="e">
        <f t="shared" si="40"/>
        <v>#N/A</v>
      </c>
      <c r="Q1296" s="127"/>
      <c r="R1296" s="127"/>
    </row>
    <row r="1297" spans="9:18" ht="15" x14ac:dyDescent="0.25">
      <c r="I1297" s="127"/>
      <c r="J1297" s="127"/>
      <c r="K1297" s="127"/>
      <c r="P1297" s="1" t="e">
        <f t="shared" si="40"/>
        <v>#N/A</v>
      </c>
      <c r="Q1297" s="127"/>
      <c r="R1297" s="127"/>
    </row>
    <row r="1298" spans="9:18" ht="15" x14ac:dyDescent="0.25">
      <c r="I1298" s="127"/>
      <c r="J1298" s="127"/>
      <c r="K1298" s="127"/>
      <c r="P1298" s="1" t="e">
        <f t="shared" si="40"/>
        <v>#N/A</v>
      </c>
      <c r="Q1298" s="127"/>
      <c r="R1298" s="127"/>
    </row>
    <row r="1299" spans="9:18" ht="15" x14ac:dyDescent="0.25">
      <c r="I1299" s="127"/>
      <c r="J1299" s="127"/>
      <c r="K1299" s="127"/>
      <c r="P1299" s="1" t="e">
        <f t="shared" si="40"/>
        <v>#N/A</v>
      </c>
      <c r="Q1299" s="127"/>
      <c r="R1299" s="127"/>
    </row>
    <row r="1300" spans="9:18" ht="15" x14ac:dyDescent="0.25">
      <c r="I1300" s="127"/>
      <c r="J1300" s="127"/>
      <c r="K1300" s="127"/>
      <c r="P1300" s="1" t="e">
        <f t="shared" si="40"/>
        <v>#N/A</v>
      </c>
      <c r="Q1300" s="127"/>
      <c r="R1300" s="127"/>
    </row>
    <row r="1301" spans="9:18" ht="15" x14ac:dyDescent="0.25">
      <c r="I1301" s="127"/>
      <c r="J1301" s="127"/>
      <c r="K1301" s="127"/>
      <c r="P1301" s="1" t="e">
        <f t="shared" si="40"/>
        <v>#N/A</v>
      </c>
      <c r="Q1301" s="127"/>
      <c r="R1301" s="127"/>
    </row>
    <row r="1302" spans="9:18" ht="15" x14ac:dyDescent="0.25">
      <c r="I1302" s="127"/>
      <c r="J1302" s="127"/>
      <c r="K1302" s="127"/>
      <c r="P1302" s="1" t="e">
        <f t="shared" si="40"/>
        <v>#N/A</v>
      </c>
      <c r="Q1302" s="127"/>
      <c r="R1302" s="127"/>
    </row>
    <row r="1303" spans="9:18" ht="15" x14ac:dyDescent="0.25">
      <c r="I1303" s="127"/>
      <c r="J1303" s="127"/>
      <c r="K1303" s="127"/>
      <c r="P1303" s="1" t="e">
        <f t="shared" si="40"/>
        <v>#N/A</v>
      </c>
      <c r="Q1303" s="127"/>
      <c r="R1303" s="127"/>
    </row>
    <row r="1304" spans="9:18" ht="15" x14ac:dyDescent="0.25">
      <c r="I1304" s="127"/>
      <c r="J1304" s="127"/>
      <c r="K1304" s="127"/>
      <c r="P1304" s="1" t="e">
        <f t="shared" si="40"/>
        <v>#N/A</v>
      </c>
      <c r="Q1304" s="127"/>
      <c r="R1304" s="127"/>
    </row>
    <row r="1305" spans="9:18" ht="15" x14ac:dyDescent="0.25">
      <c r="I1305" s="127"/>
      <c r="J1305" s="127"/>
      <c r="K1305" s="127"/>
      <c r="P1305" s="1" t="e">
        <f t="shared" si="40"/>
        <v>#N/A</v>
      </c>
      <c r="Q1305" s="127"/>
      <c r="R1305" s="127"/>
    </row>
    <row r="1306" spans="9:18" ht="15" x14ac:dyDescent="0.25">
      <c r="P1306" s="1">
        <f t="shared" ref="P1306:P1312" si="41">VLOOKUP(I275,$Q$1:$R$1324,2,FALSE)</f>
        <v>8639</v>
      </c>
      <c r="Q1306" s="127"/>
      <c r="R1306" s="127"/>
    </row>
    <row r="1307" spans="9:18" ht="15" x14ac:dyDescent="0.25">
      <c r="P1307" s="1">
        <f t="shared" si="41"/>
        <v>6</v>
      </c>
      <c r="Q1307" s="127"/>
      <c r="R1307" s="127"/>
    </row>
    <row r="1308" spans="9:18" ht="15" x14ac:dyDescent="0.25">
      <c r="N1308" s="1"/>
      <c r="P1308" s="1">
        <f t="shared" si="41"/>
        <v>8764</v>
      </c>
      <c r="Q1308" s="127"/>
      <c r="R1308" s="127"/>
    </row>
    <row r="1309" spans="9:18" ht="15" x14ac:dyDescent="0.25">
      <c r="N1309" s="1"/>
      <c r="P1309" s="1">
        <f t="shared" si="41"/>
        <v>4895</v>
      </c>
      <c r="Q1309" s="127"/>
      <c r="R1309" s="127"/>
    </row>
    <row r="1310" spans="9:18" ht="15" x14ac:dyDescent="0.25">
      <c r="N1310" s="1"/>
      <c r="P1310" s="1">
        <f t="shared" si="41"/>
        <v>4798</v>
      </c>
      <c r="Q1310" s="127"/>
      <c r="R1310" s="127"/>
    </row>
    <row r="1311" spans="9:18" ht="15" x14ac:dyDescent="0.25">
      <c r="N1311" s="1"/>
      <c r="P1311" s="1">
        <f t="shared" si="41"/>
        <v>6233</v>
      </c>
      <c r="Q1311" s="127"/>
      <c r="R1311" s="127"/>
    </row>
    <row r="1312" spans="9:18" ht="15" x14ac:dyDescent="0.25">
      <c r="N1312" s="1"/>
      <c r="P1312" s="1">
        <f t="shared" si="41"/>
        <v>6445</v>
      </c>
      <c r="Q1312" s="127"/>
      <c r="R1312" s="127"/>
    </row>
    <row r="1313" spans="14:18" ht="15" x14ac:dyDescent="0.25">
      <c r="N1313" s="1"/>
      <c r="P1313" s="1" t="e">
        <f>VLOOKUP(#REF!,$Q$1:$R$1324,2,FALSE)</f>
        <v>#REF!</v>
      </c>
      <c r="Q1313" s="127"/>
      <c r="R1313" s="127"/>
    </row>
    <row r="1314" spans="14:18" ht="15" x14ac:dyDescent="0.25">
      <c r="N1314" s="1"/>
      <c r="P1314" s="1">
        <f t="shared" ref="P1314:P1321" si="42">VLOOKUP(I282,$Q$1:$R$1324,2,FALSE)</f>
        <v>2190</v>
      </c>
      <c r="Q1314" s="127"/>
      <c r="R1314" s="127"/>
    </row>
    <row r="1315" spans="14:18" ht="15" x14ac:dyDescent="0.25">
      <c r="N1315" s="1"/>
      <c r="P1315" s="1">
        <f t="shared" si="42"/>
        <v>8716</v>
      </c>
      <c r="Q1315" s="127"/>
      <c r="R1315" s="127"/>
    </row>
    <row r="1316" spans="14:18" ht="15" x14ac:dyDescent="0.25">
      <c r="N1316" s="1"/>
      <c r="P1316" s="1">
        <f t="shared" si="42"/>
        <v>6629</v>
      </c>
      <c r="Q1316" s="127"/>
      <c r="R1316" s="127"/>
    </row>
    <row r="1317" spans="14:18" ht="15" x14ac:dyDescent="0.25">
      <c r="N1317" s="1"/>
      <c r="P1317" s="1">
        <f t="shared" si="42"/>
        <v>3065</v>
      </c>
      <c r="Q1317" s="127"/>
      <c r="R1317" s="127"/>
    </row>
    <row r="1318" spans="14:18" ht="15" x14ac:dyDescent="0.25">
      <c r="N1318" s="1"/>
      <c r="P1318" s="1">
        <f t="shared" si="42"/>
        <v>6448</v>
      </c>
      <c r="Q1318" s="127"/>
      <c r="R1318" s="127"/>
    </row>
    <row r="1319" spans="14:18" ht="15" x14ac:dyDescent="0.25">
      <c r="N1319" s="1"/>
      <c r="P1319" s="1">
        <f t="shared" si="42"/>
        <v>9083</v>
      </c>
      <c r="Q1319" s="127"/>
      <c r="R1319" s="127"/>
    </row>
    <row r="1320" spans="14:18" ht="15" x14ac:dyDescent="0.25">
      <c r="N1320" s="1"/>
      <c r="P1320" s="1">
        <f t="shared" si="42"/>
        <v>11155</v>
      </c>
      <c r="Q1320" s="127"/>
      <c r="R1320" s="127"/>
    </row>
    <row r="1321" spans="14:18" ht="15" x14ac:dyDescent="0.25">
      <c r="N1321" s="1"/>
      <c r="P1321" s="1">
        <f t="shared" si="42"/>
        <v>8087</v>
      </c>
      <c r="Q1321" s="127"/>
      <c r="R1321" s="127"/>
    </row>
    <row r="1322" spans="14:18" ht="15" x14ac:dyDescent="0.25">
      <c r="N1322" s="1"/>
      <c r="P1322" s="1" t="e">
        <f>VLOOKUP(#REF!,$Q$1:$R$1324,2,FALSE)</f>
        <v>#REF!</v>
      </c>
      <c r="Q1322" s="127"/>
      <c r="R1322" s="127"/>
    </row>
    <row r="1323" spans="14:18" ht="15" x14ac:dyDescent="0.25">
      <c r="N1323" s="1"/>
      <c r="P1323" s="1">
        <f>VLOOKUP(I290,$Q$1:$R$1324,2,FALSE)</f>
        <v>11939</v>
      </c>
      <c r="Q1323" s="127"/>
      <c r="R1323" s="127"/>
    </row>
    <row r="1324" spans="14:18" ht="15" x14ac:dyDescent="0.25">
      <c r="N1324" s="1"/>
      <c r="Q1324" s="127"/>
      <c r="R1324" s="127"/>
    </row>
    <row r="1325" spans="14:18" x14ac:dyDescent="0.2">
      <c r="N1325" s="1"/>
    </row>
    <row r="1326" spans="14:18" x14ac:dyDescent="0.2">
      <c r="N1326" s="1"/>
    </row>
    <row r="1327" spans="14:18" x14ac:dyDescent="0.2">
      <c r="N1327" s="1"/>
    </row>
    <row r="1328" spans="14:18" x14ac:dyDescent="0.2">
      <c r="N1328" s="1"/>
    </row>
    <row r="1329" spans="14:14" x14ac:dyDescent="0.2">
      <c r="N1329" s="1"/>
    </row>
    <row r="1330" spans="14:14" x14ac:dyDescent="0.2">
      <c r="N1330" s="3">
        <f t="shared" ref="N1330:N1348" si="43">LEN(J1330)</f>
        <v>0</v>
      </c>
    </row>
    <row r="1331" spans="14:14" x14ac:dyDescent="0.2">
      <c r="N1331" s="3">
        <f t="shared" si="43"/>
        <v>0</v>
      </c>
    </row>
    <row r="1332" spans="14:14" x14ac:dyDescent="0.2">
      <c r="N1332" s="3">
        <f t="shared" si="43"/>
        <v>0</v>
      </c>
    </row>
    <row r="1333" spans="14:14" x14ac:dyDescent="0.2">
      <c r="N1333" s="3">
        <f t="shared" si="43"/>
        <v>0</v>
      </c>
    </row>
    <row r="1334" spans="14:14" x14ac:dyDescent="0.2">
      <c r="N1334" s="3">
        <f t="shared" si="43"/>
        <v>0</v>
      </c>
    </row>
    <row r="1335" spans="14:14" x14ac:dyDescent="0.2">
      <c r="N1335" s="3">
        <f t="shared" si="43"/>
        <v>0</v>
      </c>
    </row>
    <row r="1336" spans="14:14" x14ac:dyDescent="0.2">
      <c r="N1336" s="3">
        <f t="shared" si="43"/>
        <v>0</v>
      </c>
    </row>
    <row r="1337" spans="14:14" x14ac:dyDescent="0.2">
      <c r="N1337" s="3">
        <f t="shared" si="43"/>
        <v>0</v>
      </c>
    </row>
    <row r="1338" spans="14:14" x14ac:dyDescent="0.2">
      <c r="N1338" s="3">
        <f t="shared" si="43"/>
        <v>0</v>
      </c>
    </row>
    <row r="1339" spans="14:14" x14ac:dyDescent="0.2">
      <c r="N1339" s="3">
        <f t="shared" si="43"/>
        <v>0</v>
      </c>
    </row>
    <row r="1340" spans="14:14" x14ac:dyDescent="0.2">
      <c r="N1340" s="3">
        <f t="shared" si="43"/>
        <v>0</v>
      </c>
    </row>
    <row r="1341" spans="14:14" x14ac:dyDescent="0.2">
      <c r="N1341" s="3">
        <f t="shared" si="43"/>
        <v>0</v>
      </c>
    </row>
    <row r="1342" spans="14:14" x14ac:dyDescent="0.2">
      <c r="N1342" s="3">
        <f t="shared" si="43"/>
        <v>0</v>
      </c>
    </row>
    <row r="1343" spans="14:14" x14ac:dyDescent="0.2">
      <c r="N1343" s="3">
        <f t="shared" si="43"/>
        <v>0</v>
      </c>
    </row>
    <row r="1344" spans="14:14" x14ac:dyDescent="0.2">
      <c r="N1344" s="3">
        <f t="shared" si="43"/>
        <v>0</v>
      </c>
    </row>
    <row r="1345" spans="14:14" x14ac:dyDescent="0.2">
      <c r="N1345" s="3">
        <f t="shared" si="43"/>
        <v>0</v>
      </c>
    </row>
    <row r="1346" spans="14:14" x14ac:dyDescent="0.2">
      <c r="N1346" s="3">
        <f t="shared" si="43"/>
        <v>0</v>
      </c>
    </row>
    <row r="1347" spans="14:14" x14ac:dyDescent="0.2">
      <c r="N1347" s="3">
        <f t="shared" si="43"/>
        <v>0</v>
      </c>
    </row>
    <row r="1348" spans="14:14" x14ac:dyDescent="0.2">
      <c r="N1348" s="3">
        <f t="shared" si="43"/>
        <v>0</v>
      </c>
    </row>
  </sheetData>
  <sheetProtection selectLockedCells="1"/>
  <autoFilter ref="I1:L1348" xr:uid="{00000000-0009-0000-0000-000002000000}">
    <sortState xmlns:xlrd2="http://schemas.microsoft.com/office/spreadsheetml/2017/richdata2" ref="I2:L1409">
      <sortCondition ref="I1:I1409"/>
    </sortState>
  </autoFilter>
  <mergeCells count="1">
    <mergeCell ref="A1:C1"/>
  </mergeCells>
  <phoneticPr fontId="2" type="noConversion"/>
  <conditionalFormatting sqref="N2:N295 N300 N320:N428 N507:N573 N706:N791 N876:N1305 N1330:N1348">
    <cfRule type="cellIs" dxfId="6" priority="1" stopIfTrue="1" operator="greaterThanOrEqual">
      <formula>38</formula>
    </cfRule>
  </conditionalFormatting>
  <pageMargins left="0.75" right="0.75" top="1" bottom="1" header="0.5" footer="0.5"/>
  <pageSetup paperSize="9" scale="5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1:L67"/>
  <sheetViews>
    <sheetView showGridLines="0" tabSelected="1" zoomScale="80" zoomScaleNormal="80" workbookViewId="0">
      <selection activeCell="D63" sqref="D63"/>
    </sheetView>
  </sheetViews>
  <sheetFormatPr defaultColWidth="0" defaultRowHeight="15" zeroHeight="1" x14ac:dyDescent="0.25"/>
  <cols>
    <col min="1" max="1" width="9.42578125" style="76" customWidth="1"/>
    <col min="2" max="2" width="22.85546875" style="76" customWidth="1"/>
    <col min="3" max="3" width="18" style="76" customWidth="1"/>
    <col min="4" max="4" width="30.5703125" style="76" customWidth="1"/>
    <col min="5" max="5" width="9.140625" style="76" customWidth="1"/>
    <col min="6" max="6" width="19.140625" style="76" customWidth="1"/>
    <col min="7" max="8" width="9.140625" style="76" customWidth="1"/>
    <col min="9" max="9" width="34.140625" style="76" customWidth="1"/>
    <col min="10" max="10" width="30.5703125" style="76" customWidth="1"/>
    <col min="11" max="11" width="9.42578125" style="76" customWidth="1"/>
    <col min="12" max="12" width="0" style="76" hidden="1" customWidth="1"/>
    <col min="13" max="16384" width="9.140625" style="76" hidden="1"/>
  </cols>
  <sheetData>
    <row r="1" spans="1:11" ht="27.75" x14ac:dyDescent="0.25">
      <c r="A1" s="78"/>
      <c r="B1" s="248" t="s">
        <v>346</v>
      </c>
      <c r="C1" s="248"/>
      <c r="D1" s="248"/>
      <c r="E1" s="248"/>
      <c r="F1" s="248"/>
      <c r="G1" s="248"/>
      <c r="H1" s="248"/>
      <c r="I1" s="248"/>
      <c r="J1" s="78"/>
      <c r="K1" s="78"/>
    </row>
    <row r="2" spans="1:11" ht="27.75" x14ac:dyDescent="0.25">
      <c r="A2" s="78"/>
      <c r="B2" s="249" t="s">
        <v>347</v>
      </c>
      <c r="C2" s="249"/>
      <c r="D2" s="249"/>
      <c r="E2" s="249"/>
      <c r="F2" s="249"/>
      <c r="G2" s="249"/>
      <c r="H2" s="249"/>
      <c r="I2" s="249"/>
      <c r="J2" s="78"/>
      <c r="K2" s="78"/>
    </row>
    <row r="3" spans="1:11" ht="27.75" x14ac:dyDescent="0.25">
      <c r="A3" s="78"/>
      <c r="B3" s="152"/>
      <c r="C3" s="152"/>
      <c r="D3" s="152"/>
      <c r="E3" s="152"/>
      <c r="F3" s="152"/>
      <c r="G3" s="152"/>
      <c r="H3" s="152"/>
      <c r="I3" s="152"/>
      <c r="J3" s="78"/>
      <c r="K3" s="78"/>
    </row>
    <row r="4" spans="1:11" ht="18.95" customHeight="1" thickBot="1" x14ac:dyDescent="0.3">
      <c r="A4" s="78"/>
      <c r="B4" s="79"/>
      <c r="C4" s="79"/>
      <c r="D4" s="80"/>
      <c r="E4" s="80"/>
      <c r="F4" s="80"/>
      <c r="G4" s="80"/>
      <c r="H4" s="80"/>
      <c r="I4" s="80"/>
      <c r="J4" s="78"/>
      <c r="K4" s="78"/>
    </row>
    <row r="5" spans="1:11" ht="18.95" customHeight="1" x14ac:dyDescent="0.25">
      <c r="A5" s="78"/>
      <c r="B5" s="154"/>
      <c r="C5" s="155" t="s">
        <v>623</v>
      </c>
      <c r="D5" s="262" t="e">
        <f>'EHA Submission'!B4</f>
        <v>#N/A</v>
      </c>
      <c r="E5" s="262"/>
      <c r="F5" s="262"/>
      <c r="G5" s="262"/>
      <c r="H5" s="262"/>
      <c r="I5" s="263"/>
      <c r="J5" s="78"/>
      <c r="K5" s="78"/>
    </row>
    <row r="6" spans="1:11" ht="37.5" customHeight="1" x14ac:dyDescent="0.25">
      <c r="A6" s="78"/>
      <c r="B6" s="156"/>
      <c r="C6" s="153" t="s">
        <v>348</v>
      </c>
      <c r="D6" s="250">
        <f>'EHA Submission'!B5</f>
        <v>0</v>
      </c>
      <c r="E6" s="250"/>
      <c r="F6" s="250"/>
      <c r="G6" s="250"/>
      <c r="H6" s="250"/>
      <c r="I6" s="251"/>
      <c r="J6" s="114">
        <v>20</v>
      </c>
      <c r="K6" s="78"/>
    </row>
    <row r="7" spans="1:11" ht="37.5" customHeight="1" thickBot="1" x14ac:dyDescent="0.3">
      <c r="A7" s="78"/>
      <c r="B7" s="157"/>
      <c r="C7" s="158" t="s">
        <v>339</v>
      </c>
      <c r="D7" s="252" t="e">
        <f>'EHA Submission'!B6</f>
        <v>#N/A</v>
      </c>
      <c r="E7" s="252"/>
      <c r="F7" s="252"/>
      <c r="G7" s="252"/>
      <c r="H7" s="252"/>
      <c r="I7" s="253"/>
      <c r="J7" s="114">
        <v>44.02</v>
      </c>
      <c r="K7" s="78"/>
    </row>
    <row r="8" spans="1:11" ht="37.5" customHeight="1" x14ac:dyDescent="0.25">
      <c r="A8" s="78"/>
      <c r="B8" s="130"/>
      <c r="C8" s="129"/>
      <c r="D8" s="254"/>
      <c r="E8" s="254"/>
      <c r="F8" s="254"/>
      <c r="G8" s="254"/>
      <c r="H8" s="254"/>
      <c r="I8" s="254"/>
      <c r="J8" s="144" t="s">
        <v>590</v>
      </c>
      <c r="K8" s="78"/>
    </row>
    <row r="9" spans="1:11" ht="18.95" customHeight="1" thickBot="1" x14ac:dyDescent="0.3">
      <c r="A9" s="78"/>
      <c r="B9" s="81"/>
      <c r="C9" s="81"/>
      <c r="D9" s="82"/>
      <c r="E9" s="83"/>
      <c r="F9" s="83"/>
      <c r="G9" s="83"/>
      <c r="H9" s="83"/>
      <c r="I9" s="80"/>
      <c r="J9" s="115">
        <v>88.04</v>
      </c>
      <c r="K9" s="78"/>
    </row>
    <row r="10" spans="1:11" ht="18" customHeight="1" x14ac:dyDescent="0.25">
      <c r="A10" s="78"/>
      <c r="B10" s="255" t="s">
        <v>349</v>
      </c>
      <c r="C10" s="255"/>
      <c r="D10" s="256" t="str">
        <f>'EHA Submission'!H2</f>
        <v>Q1</v>
      </c>
      <c r="E10" s="257"/>
      <c r="F10" s="258"/>
      <c r="G10" s="256" t="str">
        <f>'Welcome Page'!$H$11</f>
        <v>2024/25</v>
      </c>
      <c r="H10" s="258"/>
      <c r="I10" s="80"/>
      <c r="J10" s="115"/>
      <c r="K10" s="78"/>
    </row>
    <row r="11" spans="1:11" ht="15" customHeight="1" thickBot="1" x14ac:dyDescent="0.3">
      <c r="A11" s="78"/>
      <c r="B11" s="255"/>
      <c r="C11" s="255"/>
      <c r="D11" s="259"/>
      <c r="E11" s="260"/>
      <c r="F11" s="261"/>
      <c r="G11" s="259"/>
      <c r="H11" s="261"/>
      <c r="I11" s="80"/>
      <c r="J11" s="115"/>
      <c r="K11" s="78"/>
    </row>
    <row r="12" spans="1:11" ht="15" customHeight="1" x14ac:dyDescent="0.25">
      <c r="A12" s="78"/>
      <c r="B12" s="129"/>
      <c r="C12" s="129"/>
      <c r="D12" s="84"/>
      <c r="E12" s="84"/>
      <c r="F12" s="84"/>
      <c r="G12" s="84"/>
      <c r="H12" s="84"/>
      <c r="I12" s="80"/>
      <c r="J12" s="115"/>
      <c r="K12" s="78"/>
    </row>
    <row r="13" spans="1:11" ht="25.5" customHeight="1" x14ac:dyDescent="0.25">
      <c r="A13" s="78"/>
      <c r="B13" s="267" t="s">
        <v>701</v>
      </c>
      <c r="C13" s="267"/>
      <c r="D13" s="267"/>
      <c r="E13" s="267"/>
      <c r="F13" s="267"/>
      <c r="G13" s="267"/>
      <c r="H13" s="267"/>
      <c r="I13" s="267"/>
      <c r="J13" s="267"/>
      <c r="K13" s="78"/>
    </row>
    <row r="14" spans="1:11" ht="53.1" customHeight="1" thickBot="1" x14ac:dyDescent="0.3">
      <c r="A14" s="78"/>
      <c r="B14" s="129"/>
      <c r="C14" s="162"/>
      <c r="D14" s="84"/>
      <c r="E14" s="84"/>
      <c r="F14" s="84"/>
      <c r="G14" s="84"/>
      <c r="H14" s="84"/>
      <c r="I14" s="80"/>
      <c r="J14" s="115"/>
      <c r="K14" s="78"/>
    </row>
    <row r="15" spans="1:11" ht="70.5" thickBot="1" x14ac:dyDescent="0.3">
      <c r="A15" s="78"/>
      <c r="B15" s="129"/>
      <c r="C15" s="129"/>
      <c r="D15" s="166" t="s">
        <v>610</v>
      </c>
      <c r="E15" s="84"/>
      <c r="F15" s="166" t="s">
        <v>614</v>
      </c>
      <c r="G15" s="84"/>
      <c r="H15" s="84"/>
      <c r="I15" s="80"/>
      <c r="J15" s="115"/>
      <c r="K15" s="78"/>
    </row>
    <row r="16" spans="1:11" ht="19.5" customHeight="1" thickBot="1" x14ac:dyDescent="0.3">
      <c r="A16" s="78"/>
      <c r="B16" s="79"/>
      <c r="C16" s="79"/>
      <c r="D16" s="84"/>
      <c r="E16" s="84"/>
      <c r="F16" s="84"/>
      <c r="G16" s="84"/>
      <c r="H16" s="80"/>
      <c r="I16" s="80"/>
      <c r="J16" s="115"/>
      <c r="K16" s="78"/>
    </row>
    <row r="17" spans="1:12" ht="17.25" thickTop="1" thickBot="1" x14ac:dyDescent="0.3">
      <c r="A17" s="78"/>
      <c r="B17" s="264"/>
      <c r="C17" s="265"/>
      <c r="D17" s="265"/>
      <c r="E17" s="265"/>
      <c r="F17" s="265"/>
      <c r="G17" s="265"/>
      <c r="H17" s="265"/>
      <c r="I17" s="265"/>
      <c r="J17" s="266"/>
      <c r="K17" s="78"/>
    </row>
    <row r="18" spans="1:12" ht="19.5" customHeight="1" thickTop="1" x14ac:dyDescent="0.25">
      <c r="A18" s="78"/>
      <c r="B18" s="78"/>
      <c r="C18" s="78"/>
      <c r="D18" s="78"/>
      <c r="E18" s="78"/>
      <c r="F18" s="78"/>
      <c r="G18" s="78"/>
      <c r="H18" s="78"/>
      <c r="I18" s="78"/>
      <c r="J18" s="78"/>
      <c r="K18" s="78"/>
    </row>
    <row r="19" spans="1:12" ht="23.25" x14ac:dyDescent="0.35">
      <c r="A19" s="78"/>
      <c r="B19" s="85" t="s">
        <v>350</v>
      </c>
      <c r="C19" s="86"/>
      <c r="D19" s="87"/>
      <c r="E19" s="87"/>
      <c r="F19" s="87"/>
      <c r="G19" s="87"/>
      <c r="H19" s="87"/>
      <c r="I19" s="87"/>
      <c r="J19" s="87"/>
      <c r="K19" s="78"/>
    </row>
    <row r="20" spans="1:12" ht="19.5" customHeight="1" x14ac:dyDescent="0.25">
      <c r="A20" s="78"/>
      <c r="B20" s="78"/>
      <c r="C20" s="88"/>
      <c r="D20" s="89"/>
      <c r="E20" s="78"/>
      <c r="F20" s="90"/>
      <c r="G20" s="90"/>
      <c r="H20" s="91"/>
      <c r="I20" s="78"/>
      <c r="J20" s="78"/>
      <c r="K20" s="78"/>
    </row>
    <row r="21" spans="1:12" ht="37.5" customHeight="1" x14ac:dyDescent="0.25">
      <c r="A21" s="78"/>
      <c r="B21" s="268" t="s">
        <v>351</v>
      </c>
      <c r="C21" s="268"/>
      <c r="D21" s="268"/>
      <c r="E21" s="268"/>
      <c r="F21" s="268"/>
      <c r="G21" s="92"/>
      <c r="H21" s="74"/>
      <c r="I21" s="78"/>
      <c r="J21" s="99">
        <f>H21*Injection_Rate</f>
        <v>0</v>
      </c>
      <c r="K21" s="78"/>
      <c r="L21" s="77"/>
    </row>
    <row r="22" spans="1:12" ht="19.5" customHeight="1" x14ac:dyDescent="0.25">
      <c r="A22" s="78"/>
      <c r="B22" s="84"/>
      <c r="C22" s="84"/>
      <c r="D22" s="93"/>
      <c r="E22" s="78"/>
      <c r="F22" s="79"/>
      <c r="G22" s="79"/>
      <c r="H22" s="78"/>
      <c r="I22" s="78"/>
      <c r="J22" s="100"/>
      <c r="K22" s="78"/>
      <c r="L22" s="77"/>
    </row>
    <row r="23" spans="1:12" ht="37.5" customHeight="1" x14ac:dyDescent="0.25">
      <c r="A23" s="78"/>
      <c r="B23" s="268" t="s">
        <v>352</v>
      </c>
      <c r="C23" s="268"/>
      <c r="D23" s="268"/>
      <c r="E23" s="268"/>
      <c r="F23" s="268"/>
      <c r="G23" s="92"/>
      <c r="H23" s="74"/>
      <c r="I23" s="78"/>
      <c r="J23" s="99">
        <f>H23*Injection_Rate</f>
        <v>0</v>
      </c>
      <c r="K23" s="78"/>
      <c r="L23" s="77"/>
    </row>
    <row r="24" spans="1:12" ht="19.5" customHeight="1" x14ac:dyDescent="0.25">
      <c r="A24" s="78"/>
      <c r="B24" s="90"/>
      <c r="C24" s="90"/>
      <c r="D24" s="91"/>
      <c r="E24" s="91"/>
      <c r="F24" s="91"/>
      <c r="G24" s="91"/>
      <c r="H24" s="93"/>
      <c r="I24" s="101"/>
      <c r="J24" s="100"/>
      <c r="K24" s="78"/>
    </row>
    <row r="25" spans="1:12" ht="37.5" customHeight="1" x14ac:dyDescent="0.25">
      <c r="A25" s="78"/>
      <c r="B25" s="268" t="s">
        <v>353</v>
      </c>
      <c r="C25" s="268"/>
      <c r="D25" s="268"/>
      <c r="E25" s="268"/>
      <c r="F25" s="268"/>
      <c r="G25" s="92"/>
      <c r="H25" s="74"/>
      <c r="I25" s="78"/>
      <c r="J25" s="99">
        <f>H25*Invasive_Rate</f>
        <v>0</v>
      </c>
      <c r="K25" s="78"/>
      <c r="L25" s="77"/>
    </row>
    <row r="26" spans="1:12" ht="19.5" customHeight="1" x14ac:dyDescent="0.25">
      <c r="A26" s="78"/>
      <c r="B26" s="84"/>
      <c r="C26" s="84"/>
      <c r="D26" s="93"/>
      <c r="E26" s="78"/>
      <c r="F26" s="79"/>
      <c r="G26" s="79"/>
      <c r="H26" s="78"/>
      <c r="I26" s="78"/>
      <c r="J26" s="100"/>
      <c r="K26" s="78"/>
      <c r="L26" s="77"/>
    </row>
    <row r="27" spans="1:12" ht="19.5" customHeight="1" thickBot="1" x14ac:dyDescent="0.3">
      <c r="A27" s="78"/>
      <c r="B27" s="84"/>
      <c r="C27" s="84"/>
      <c r="D27" s="93"/>
      <c r="E27" s="78"/>
      <c r="F27" s="79"/>
      <c r="G27" s="79"/>
      <c r="H27" s="78"/>
      <c r="I27" s="78"/>
      <c r="J27" s="100"/>
      <c r="K27" s="78"/>
      <c r="L27" s="77"/>
    </row>
    <row r="28" spans="1:12" ht="54.75" thickBot="1" x14ac:dyDescent="0.3">
      <c r="A28" s="78"/>
      <c r="B28" s="268" t="s">
        <v>354</v>
      </c>
      <c r="C28" s="268"/>
      <c r="D28" s="268"/>
      <c r="E28" s="268"/>
      <c r="F28" s="268"/>
      <c r="G28" s="92"/>
      <c r="H28" s="161">
        <f>SUM(H30+H32)</f>
        <v>0</v>
      </c>
      <c r="I28" s="160" t="s">
        <v>606</v>
      </c>
      <c r="J28" s="99">
        <f>H28*Invasive_Rate</f>
        <v>0</v>
      </c>
      <c r="K28" s="78"/>
      <c r="L28" s="77"/>
    </row>
    <row r="29" spans="1:12" ht="19.5" customHeight="1" x14ac:dyDescent="0.25">
      <c r="A29" s="78"/>
      <c r="B29" s="84"/>
      <c r="C29" s="84"/>
      <c r="D29" s="93"/>
      <c r="E29" s="78"/>
      <c r="F29" s="79"/>
      <c r="G29" s="79"/>
      <c r="H29" s="78"/>
      <c r="I29" s="78"/>
      <c r="J29" s="100"/>
      <c r="K29" s="78"/>
      <c r="L29" s="77"/>
    </row>
    <row r="30" spans="1:12" ht="35.450000000000003" customHeight="1" x14ac:dyDescent="0.25">
      <c r="A30" s="78"/>
      <c r="B30" s="84"/>
      <c r="C30" s="268" t="s">
        <v>605</v>
      </c>
      <c r="D30" s="268"/>
      <c r="E30" s="268"/>
      <c r="F30" s="268"/>
      <c r="G30" s="268"/>
      <c r="H30" s="74"/>
      <c r="I30" s="78"/>
      <c r="J30" s="100"/>
      <c r="K30" s="78"/>
      <c r="L30" s="77"/>
    </row>
    <row r="31" spans="1:12" ht="19.5" customHeight="1" x14ac:dyDescent="0.25">
      <c r="A31" s="78"/>
      <c r="B31" s="84"/>
      <c r="C31" s="84"/>
      <c r="D31" s="93"/>
      <c r="E31" s="78"/>
      <c r="F31" s="79"/>
      <c r="G31" s="79"/>
      <c r="H31" s="78"/>
      <c r="I31" s="78"/>
      <c r="J31" s="100"/>
      <c r="K31" s="78"/>
      <c r="L31" s="77"/>
    </row>
    <row r="32" spans="1:12" ht="34.15" customHeight="1" x14ac:dyDescent="0.25">
      <c r="A32" s="78"/>
      <c r="B32" s="84"/>
      <c r="C32" s="268" t="s">
        <v>607</v>
      </c>
      <c r="D32" s="268"/>
      <c r="E32" s="268"/>
      <c r="F32" s="268"/>
      <c r="G32" s="268"/>
      <c r="H32" s="74"/>
      <c r="I32" s="78"/>
      <c r="J32" s="100"/>
      <c r="K32" s="78"/>
      <c r="L32" s="77"/>
    </row>
    <row r="33" spans="1:12" ht="19.5" customHeight="1" thickBot="1" x14ac:dyDescent="0.3">
      <c r="A33" s="78"/>
      <c r="B33" s="84"/>
      <c r="C33" s="84"/>
      <c r="D33" s="93"/>
      <c r="E33" s="78"/>
      <c r="F33" s="79"/>
      <c r="G33" s="79"/>
      <c r="H33" s="78"/>
      <c r="I33" s="78"/>
      <c r="J33" s="100"/>
      <c r="K33" s="78"/>
      <c r="L33" s="77"/>
    </row>
    <row r="34" spans="1:12" ht="18.75" thickBot="1" x14ac:dyDescent="0.3">
      <c r="A34" s="78"/>
      <c r="B34" s="94" t="s">
        <v>355</v>
      </c>
      <c r="C34" s="95"/>
      <c r="D34" s="96"/>
      <c r="E34" s="97"/>
      <c r="F34" s="97"/>
      <c r="G34" s="98"/>
      <c r="H34" s="104"/>
      <c r="I34" s="102"/>
      <c r="J34" s="103"/>
      <c r="K34" s="78"/>
    </row>
    <row r="35" spans="1:12" ht="18" x14ac:dyDescent="0.25">
      <c r="A35" s="78"/>
      <c r="B35" s="78"/>
      <c r="C35" s="90"/>
      <c r="D35" s="78"/>
      <c r="E35" s="91"/>
      <c r="F35" s="91"/>
      <c r="G35" s="93"/>
      <c r="H35" s="101"/>
      <c r="I35" s="100"/>
      <c r="J35" s="78"/>
      <c r="K35" s="78"/>
    </row>
    <row r="36" spans="1:12" ht="23.25" x14ac:dyDescent="0.35">
      <c r="A36" s="78"/>
      <c r="B36" s="85" t="s">
        <v>356</v>
      </c>
      <c r="C36" s="90"/>
      <c r="D36" s="78"/>
      <c r="E36" s="91"/>
      <c r="F36" s="91"/>
      <c r="G36" s="93"/>
      <c r="H36" s="101"/>
      <c r="I36" s="100"/>
      <c r="J36" s="78"/>
      <c r="K36" s="78"/>
    </row>
    <row r="37" spans="1:12" ht="18" x14ac:dyDescent="0.25">
      <c r="A37" s="78"/>
      <c r="B37" s="78"/>
      <c r="C37" s="90"/>
      <c r="D37" s="78"/>
      <c r="E37" s="91"/>
      <c r="F37" s="91"/>
      <c r="G37" s="93"/>
      <c r="H37" s="101"/>
      <c r="I37" s="100"/>
      <c r="J37" s="78"/>
      <c r="K37" s="78"/>
    </row>
    <row r="38" spans="1:12" ht="30" customHeight="1" x14ac:dyDescent="0.25">
      <c r="A38" s="78"/>
      <c r="B38" s="269" t="s">
        <v>357</v>
      </c>
      <c r="C38" s="269"/>
      <c r="D38" s="269"/>
      <c r="E38" s="269"/>
      <c r="F38" s="269"/>
      <c r="G38" s="91"/>
      <c r="H38" s="74"/>
      <c r="I38" s="100"/>
      <c r="J38" s="99">
        <f>H38*Assessment_Rate</f>
        <v>0</v>
      </c>
      <c r="K38" s="78"/>
    </row>
    <row r="39" spans="1:12" ht="18.95" customHeight="1" x14ac:dyDescent="0.25">
      <c r="A39" s="78"/>
      <c r="B39" s="78"/>
      <c r="C39" s="90"/>
      <c r="D39" s="78"/>
      <c r="E39" s="91"/>
      <c r="F39" s="91"/>
      <c r="G39" s="91"/>
      <c r="H39" s="93"/>
      <c r="I39" s="101"/>
      <c r="J39" s="100"/>
      <c r="K39" s="78"/>
    </row>
    <row r="40" spans="1:12" ht="30" customHeight="1" x14ac:dyDescent="0.25">
      <c r="A40" s="78"/>
      <c r="B40" s="268" t="s">
        <v>351</v>
      </c>
      <c r="C40" s="268"/>
      <c r="D40" s="268"/>
      <c r="E40" s="268"/>
      <c r="F40" s="268"/>
      <c r="G40" s="91"/>
      <c r="H40" s="74"/>
      <c r="I40" s="101"/>
      <c r="J40" s="99">
        <f>H40*Injection_Rate</f>
        <v>0</v>
      </c>
      <c r="K40" s="78"/>
    </row>
    <row r="41" spans="1:12" ht="18.95" customHeight="1" x14ac:dyDescent="0.25">
      <c r="A41" s="78"/>
      <c r="B41" s="84"/>
      <c r="C41" s="84"/>
      <c r="D41" s="93"/>
      <c r="E41" s="91"/>
      <c r="F41" s="91"/>
      <c r="G41" s="91"/>
      <c r="H41" s="93"/>
      <c r="I41" s="101"/>
      <c r="J41" s="100"/>
      <c r="K41" s="78"/>
    </row>
    <row r="42" spans="1:12" ht="30" customHeight="1" x14ac:dyDescent="0.25">
      <c r="A42" s="78"/>
      <c r="B42" s="268" t="s">
        <v>352</v>
      </c>
      <c r="C42" s="268"/>
      <c r="D42" s="268"/>
      <c r="E42" s="268"/>
      <c r="F42" s="268"/>
      <c r="G42" s="91"/>
      <c r="H42" s="74"/>
      <c r="I42" s="101"/>
      <c r="J42" s="99">
        <f>H42*Injection_Rate</f>
        <v>0</v>
      </c>
      <c r="K42" s="78"/>
    </row>
    <row r="43" spans="1:12" ht="18.95" customHeight="1" x14ac:dyDescent="0.25">
      <c r="A43" s="78"/>
      <c r="B43" s="91"/>
      <c r="C43" s="91"/>
      <c r="D43" s="91"/>
      <c r="E43" s="91"/>
      <c r="F43" s="91"/>
      <c r="G43" s="91"/>
      <c r="H43" s="93"/>
      <c r="I43" s="101"/>
      <c r="J43" s="100"/>
      <c r="K43" s="78"/>
    </row>
    <row r="44" spans="1:12" ht="25.5" x14ac:dyDescent="0.25">
      <c r="A44" s="78"/>
      <c r="B44" s="268" t="s">
        <v>353</v>
      </c>
      <c r="C44" s="268"/>
      <c r="D44" s="268"/>
      <c r="E44" s="268"/>
      <c r="F44" s="268"/>
      <c r="G44" s="91"/>
      <c r="H44" s="74"/>
      <c r="I44" s="101"/>
      <c r="J44" s="99">
        <f>H44*Invasive_Rate</f>
        <v>0</v>
      </c>
      <c r="K44" s="78"/>
    </row>
    <row r="45" spans="1:12" ht="15.75" x14ac:dyDescent="0.25">
      <c r="A45" s="78"/>
      <c r="B45" s="84"/>
      <c r="C45" s="84"/>
      <c r="D45" s="93"/>
      <c r="E45" s="91"/>
      <c r="F45" s="91"/>
      <c r="G45" s="91"/>
      <c r="H45" s="93"/>
      <c r="I45" s="101"/>
      <c r="J45" s="100"/>
      <c r="K45" s="78"/>
    </row>
    <row r="46" spans="1:12" ht="16.5" thickBot="1" x14ac:dyDescent="0.3">
      <c r="A46" s="78"/>
      <c r="B46" s="84"/>
      <c r="C46" s="84"/>
      <c r="D46" s="93"/>
      <c r="E46" s="91"/>
      <c r="F46" s="91"/>
      <c r="G46" s="91"/>
      <c r="H46" s="93"/>
      <c r="I46" s="101"/>
      <c r="J46" s="100"/>
      <c r="K46" s="78"/>
    </row>
    <row r="47" spans="1:12" ht="54.75" thickBot="1" x14ac:dyDescent="0.3">
      <c r="A47" s="78"/>
      <c r="B47" s="268" t="s">
        <v>354</v>
      </c>
      <c r="C47" s="268"/>
      <c r="D47" s="268"/>
      <c r="E47" s="268"/>
      <c r="F47" s="268"/>
      <c r="G47" s="91"/>
      <c r="H47" s="161">
        <f>H49+H51</f>
        <v>0</v>
      </c>
      <c r="I47" s="160" t="s">
        <v>606</v>
      </c>
      <c r="J47" s="99">
        <f>H47*Invasive_Rate</f>
        <v>0</v>
      </c>
      <c r="K47" s="78"/>
    </row>
    <row r="48" spans="1:12" ht="15.75" x14ac:dyDescent="0.25">
      <c r="A48" s="78"/>
      <c r="B48" s="84"/>
      <c r="C48" s="84"/>
      <c r="D48" s="93"/>
      <c r="E48" s="91"/>
      <c r="F48" s="91"/>
      <c r="G48" s="79"/>
      <c r="H48" s="93"/>
      <c r="I48" s="101"/>
      <c r="J48" s="100"/>
      <c r="K48" s="78"/>
    </row>
    <row r="49" spans="1:12" ht="34.15" customHeight="1" x14ac:dyDescent="0.25">
      <c r="A49" s="78"/>
      <c r="B49" s="84"/>
      <c r="C49" s="268" t="s">
        <v>605</v>
      </c>
      <c r="D49" s="268"/>
      <c r="E49" s="268"/>
      <c r="F49" s="268"/>
      <c r="G49" s="268"/>
      <c r="H49" s="74"/>
      <c r="I49" s="78"/>
      <c r="J49" s="100"/>
      <c r="K49" s="78"/>
      <c r="L49" s="77"/>
    </row>
    <row r="50" spans="1:12" ht="18.399999999999999" customHeight="1" x14ac:dyDescent="0.25">
      <c r="A50" s="78"/>
      <c r="B50" s="84"/>
      <c r="C50" s="84"/>
      <c r="D50" s="93"/>
      <c r="E50" s="78"/>
      <c r="F50" s="79"/>
      <c r="G50" s="79"/>
      <c r="H50" s="78"/>
      <c r="I50" s="78"/>
      <c r="J50" s="100"/>
      <c r="K50" s="78"/>
      <c r="L50" s="77"/>
    </row>
    <row r="51" spans="1:12" ht="38.1" customHeight="1" x14ac:dyDescent="0.25">
      <c r="A51" s="78"/>
      <c r="B51" s="84"/>
      <c r="C51" s="268" t="s">
        <v>607</v>
      </c>
      <c r="D51" s="268"/>
      <c r="E51" s="268"/>
      <c r="F51" s="268"/>
      <c r="G51" s="268"/>
      <c r="H51" s="74"/>
      <c r="I51" s="78"/>
      <c r="J51" s="100"/>
      <c r="K51" s="78"/>
      <c r="L51" s="77"/>
    </row>
    <row r="52" spans="1:12" ht="18.399999999999999" customHeight="1" thickBot="1" x14ac:dyDescent="0.3">
      <c r="A52" s="78"/>
      <c r="B52" s="84"/>
      <c r="C52" s="151"/>
      <c r="D52" s="151"/>
      <c r="E52" s="151"/>
      <c r="F52" s="151"/>
      <c r="G52" s="151"/>
      <c r="H52" s="159"/>
      <c r="I52" s="78"/>
      <c r="J52" s="100"/>
      <c r="K52" s="78"/>
      <c r="L52" s="77"/>
    </row>
    <row r="53" spans="1:12" ht="17.25" thickTop="1" thickBot="1" x14ac:dyDescent="0.3">
      <c r="A53" s="78"/>
      <c r="B53" s="264"/>
      <c r="C53" s="265"/>
      <c r="D53" s="265"/>
      <c r="E53" s="265"/>
      <c r="F53" s="265"/>
      <c r="G53" s="265"/>
      <c r="H53" s="265"/>
      <c r="I53" s="265"/>
      <c r="J53" s="266"/>
      <c r="K53" s="78"/>
    </row>
    <row r="54" spans="1:12" ht="17.25" thickTop="1" thickBot="1" x14ac:dyDescent="0.3">
      <c r="A54" s="78"/>
      <c r="B54" s="84"/>
      <c r="C54" s="84"/>
      <c r="D54" s="93"/>
      <c r="E54" s="91"/>
      <c r="F54" s="91"/>
      <c r="G54" s="79"/>
      <c r="H54" s="93"/>
      <c r="I54" s="101"/>
      <c r="J54" s="100"/>
      <c r="K54" s="78"/>
    </row>
    <row r="55" spans="1:12" ht="27" thickBot="1" x14ac:dyDescent="0.3">
      <c r="A55" s="78"/>
      <c r="B55" s="79"/>
      <c r="C55" s="79"/>
      <c r="D55" s="105"/>
      <c r="E55" s="105" t="str">
        <f>Claim_Period</f>
        <v>Q1</v>
      </c>
      <c r="F55" s="80"/>
      <c r="G55" s="78"/>
      <c r="H55" s="105"/>
      <c r="I55" s="105" t="s">
        <v>358</v>
      </c>
      <c r="J55" s="106">
        <f>J21+J23+J25+J28+J38+J40+J42+J44+J47</f>
        <v>0</v>
      </c>
      <c r="K55" s="78"/>
    </row>
    <row r="56" spans="1:12" ht="16.5" thickBot="1" x14ac:dyDescent="0.3">
      <c r="A56" s="78"/>
      <c r="B56" s="79"/>
      <c r="C56" s="79"/>
      <c r="D56" s="80"/>
      <c r="E56" s="107"/>
      <c r="F56" s="107"/>
      <c r="G56" s="80"/>
      <c r="H56" s="80"/>
      <c r="I56" s="80"/>
      <c r="J56" s="78"/>
      <c r="K56" s="78"/>
    </row>
    <row r="57" spans="1:12" ht="17.25" thickTop="1" thickBot="1" x14ac:dyDescent="0.3">
      <c r="A57" s="78"/>
      <c r="B57" s="264"/>
      <c r="C57" s="265"/>
      <c r="D57" s="265"/>
      <c r="E57" s="265"/>
      <c r="F57" s="265"/>
      <c r="G57" s="265"/>
      <c r="H57" s="265"/>
      <c r="I57" s="265"/>
      <c r="J57" s="266"/>
      <c r="K57" s="78"/>
    </row>
    <row r="58" spans="1:12" ht="114" customHeight="1" thickTop="1" x14ac:dyDescent="0.25">
      <c r="A58" s="78"/>
      <c r="B58" s="270" t="s">
        <v>596</v>
      </c>
      <c r="C58" s="271"/>
      <c r="D58" s="271"/>
      <c r="E58" s="271"/>
      <c r="F58" s="271"/>
      <c r="G58" s="271"/>
      <c r="H58" s="271"/>
      <c r="I58" s="271"/>
      <c r="J58" s="271"/>
      <c r="K58" s="78"/>
    </row>
    <row r="59" spans="1:12" ht="36" x14ac:dyDescent="0.25">
      <c r="A59" s="78"/>
      <c r="J59" s="108"/>
      <c r="K59" s="78"/>
    </row>
    <row r="60" spans="1:12" x14ac:dyDescent="0.25">
      <c r="A60" s="78"/>
      <c r="J60" s="78"/>
      <c r="K60" s="78"/>
    </row>
    <row r="61" spans="1:12" x14ac:dyDescent="0.25"/>
    <row r="62" spans="1:12" x14ac:dyDescent="0.25"/>
    <row r="63" spans="1:12" x14ac:dyDescent="0.25"/>
    <row r="64" spans="1:12" x14ac:dyDescent="0.25"/>
    <row r="65" x14ac:dyDescent="0.25"/>
    <row r="66" x14ac:dyDescent="0.25"/>
    <row r="67" x14ac:dyDescent="0.25"/>
  </sheetData>
  <sheetProtection algorithmName="SHA-512" hashValue="t1/2GM2Uk4ZTgUkbbtzBSeHXdLe6WkYYrriemx75ZDqn49FRnpufgyiX/TuZ/eO6fRNdX2vxAbMA46BcVroQ0g==" saltValue="Zd0Qsffn/PA+4YAceiwjnw==" spinCount="100000" sheet="1" selectLockedCells="1"/>
  <mergeCells count="27">
    <mergeCell ref="C51:G51"/>
    <mergeCell ref="B58:J58"/>
    <mergeCell ref="B40:F40"/>
    <mergeCell ref="B42:F42"/>
    <mergeCell ref="B44:F44"/>
    <mergeCell ref="B47:F47"/>
    <mergeCell ref="B53:J53"/>
    <mergeCell ref="B57:J57"/>
    <mergeCell ref="C49:G49"/>
    <mergeCell ref="B21:F21"/>
    <mergeCell ref="B23:F23"/>
    <mergeCell ref="B25:F25"/>
    <mergeCell ref="B28:F28"/>
    <mergeCell ref="B38:F38"/>
    <mergeCell ref="C30:G30"/>
    <mergeCell ref="C32:G32"/>
    <mergeCell ref="B10:C11"/>
    <mergeCell ref="D10:F11"/>
    <mergeCell ref="G10:H11"/>
    <mergeCell ref="D5:I5"/>
    <mergeCell ref="B17:J17"/>
    <mergeCell ref="B13:J13"/>
    <mergeCell ref="B1:I1"/>
    <mergeCell ref="B2:I2"/>
    <mergeCell ref="D6:I6"/>
    <mergeCell ref="D7:I7"/>
    <mergeCell ref="D8:I8"/>
  </mergeCells>
  <conditionalFormatting sqref="D15">
    <cfRule type="cellIs" dxfId="5" priority="3" operator="equal">
      <formula>"YES"</formula>
    </cfRule>
    <cfRule type="cellIs" dxfId="4" priority="4" operator="equal">
      <formula>"NO"</formula>
    </cfRule>
  </conditionalFormatting>
  <conditionalFormatting sqref="F15">
    <cfRule type="cellIs" dxfId="3" priority="1" operator="equal">
      <formula>"YES"</formula>
    </cfRule>
    <cfRule type="cellIs" dxfId="2" priority="2" operator="equal">
      <formula>"NO"</formula>
    </cfRule>
  </conditionalFormatting>
  <conditionalFormatting sqref="J55">
    <cfRule type="cellIs" dxfId="1" priority="6" stopIfTrue="1" operator="greaterThan">
      <formula>#REF!</formula>
    </cfRule>
    <cfRule type="cellIs" dxfId="0" priority="7" stopIfTrue="1" operator="equal">
      <formula>#REF!</formula>
    </cfRule>
  </conditionalFormatting>
  <dataValidations count="2">
    <dataValidation type="whole" allowBlank="1" showInputMessage="1" showErrorMessage="1" errorTitle="Whole Numbers Only" error="Please enter a whole number between 0 - 9999" sqref="H38 C34:C37 F23:H23 H47 C39 H44 B24:C24 F28:H28 H21 H42 F25:H25 H40 G20:G21 F20 H30 H32 H49 H51:H52" xr:uid="{00000000-0002-0000-0300-000000000000}">
      <formula1>0</formula1>
      <formula2>9999</formula2>
    </dataValidation>
    <dataValidation type="textLength" operator="equal" allowBlank="1" showInputMessage="1" showErrorMessage="1" errorTitle="Enter Practioce Code" promptTitle="Enter Practice Code" sqref="D5:I8" xr:uid="{00000000-0002-0000-0300-000001000000}">
      <formula1>6</formula1>
    </dataValidation>
  </dataValidations>
  <hyperlinks>
    <hyperlink ref="J8" location="'Welcome Page'!A1" display="Back to Welcome Page" xr:uid="{00000000-0004-0000-0300-000000000000}"/>
  </hyperlinks>
  <pageMargins left="0.70866141732283472" right="0.70866141732283472" top="0.74803149606299213" bottom="0.74803149606299213" header="0.31496062992125984" footer="0.31496062992125984"/>
  <pageSetup paperSize="9" scale="53" orientation="portrait" r:id="rId1"/>
  <ignoredErrors>
    <ignoredError sqref="D10"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Tables!$B$22:$B$24</xm:f>
          </x14:formula1>
          <xm:sqref>D15</xm:sqref>
        </x14:dataValidation>
        <x14:dataValidation type="list" allowBlank="1" showInputMessage="1" showErrorMessage="1" xr:uid="{00000000-0002-0000-0300-000003000000}">
          <x14:formula1>
            <xm:f>Tables!$B$26:$B$29</xm:f>
          </x14:formula1>
          <xm:sqref>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pageSetUpPr fitToPage="1"/>
  </sheetPr>
  <dimension ref="A1:H40"/>
  <sheetViews>
    <sheetView showGridLines="0" view="pageBreakPreview" zoomScale="80" zoomScaleNormal="100" zoomScaleSheetLayoutView="80" workbookViewId="0">
      <selection activeCell="A13" sqref="A13"/>
    </sheetView>
  </sheetViews>
  <sheetFormatPr defaultColWidth="9.140625" defaultRowHeight="15" x14ac:dyDescent="0.25"/>
  <cols>
    <col min="1" max="1" width="27" style="75" customWidth="1"/>
    <col min="2" max="2" width="28.42578125" style="75" bestFit="1" customWidth="1"/>
    <col min="3" max="3" width="46" style="75" customWidth="1"/>
    <col min="4" max="4" width="48.85546875" style="75" customWidth="1"/>
    <col min="5" max="5" width="9.140625" style="75" hidden="1" customWidth="1"/>
    <col min="6" max="6" width="16.7109375" style="75" customWidth="1"/>
    <col min="7" max="7" width="9.140625" style="75"/>
    <col min="8" max="8" width="9.140625" style="75" hidden="1" customWidth="1"/>
    <col min="9" max="16384" width="9.140625" style="75"/>
  </cols>
  <sheetData>
    <row r="1" spans="1:8" ht="28.5" x14ac:dyDescent="0.45">
      <c r="B1" s="110"/>
      <c r="C1" s="276" t="s">
        <v>373</v>
      </c>
      <c r="D1" s="276"/>
      <c r="E1" s="75" t="s">
        <v>360</v>
      </c>
      <c r="H1" s="146">
        <v>15.87</v>
      </c>
    </row>
    <row r="2" spans="1:8" ht="28.5" x14ac:dyDescent="0.45">
      <c r="A2" s="110"/>
      <c r="C2" s="277" t="s">
        <v>347</v>
      </c>
      <c r="D2" s="277"/>
      <c r="E2" s="75" t="s">
        <v>361</v>
      </c>
      <c r="H2" s="146">
        <v>60</v>
      </c>
    </row>
    <row r="3" spans="1:8" x14ac:dyDescent="0.25">
      <c r="E3" s="75" t="s">
        <v>362</v>
      </c>
    </row>
    <row r="4" spans="1:8" ht="21" x14ac:dyDescent="0.35">
      <c r="A4" s="116" t="s">
        <v>371</v>
      </c>
      <c r="B4" s="135" t="str">
        <f>'Welcome Page'!$F$11</f>
        <v>Q1</v>
      </c>
      <c r="C4" s="135" t="str">
        <f>'Welcome Page'!$H$11</f>
        <v>2024/25</v>
      </c>
      <c r="D4" s="116"/>
      <c r="E4" s="75" t="s">
        <v>363</v>
      </c>
      <c r="F4" s="128"/>
    </row>
    <row r="5" spans="1:8" ht="21.75" thickBot="1" x14ac:dyDescent="0.4">
      <c r="A5" s="116"/>
      <c r="B5" s="116"/>
      <c r="C5" s="116"/>
      <c r="D5" s="122"/>
    </row>
    <row r="6" spans="1:8" ht="21.75" thickBot="1" x14ac:dyDescent="0.4">
      <c r="A6" s="117" t="s">
        <v>364</v>
      </c>
      <c r="B6" s="272">
        <f>'EHA Submission'!B5</f>
        <v>0</v>
      </c>
      <c r="C6" s="273"/>
      <c r="D6" s="122"/>
    </row>
    <row r="7" spans="1:8" ht="21.75" thickBot="1" x14ac:dyDescent="0.4">
      <c r="A7" s="118" t="s">
        <v>365</v>
      </c>
      <c r="B7" s="274" t="str">
        <f>IFERROR('EHA Submission'!B6:C6," ")</f>
        <v xml:space="preserve"> </v>
      </c>
      <c r="C7" s="275"/>
      <c r="D7" s="123"/>
    </row>
    <row r="8" spans="1:8" ht="21.75" thickBot="1" x14ac:dyDescent="0.4">
      <c r="A8" s="118" t="s">
        <v>622</v>
      </c>
      <c r="B8" s="272" t="e">
        <f>'EHA Submission'!B4:C4</f>
        <v>#N/A</v>
      </c>
      <c r="C8" s="273"/>
      <c r="D8" s="122"/>
    </row>
    <row r="9" spans="1:8" x14ac:dyDescent="0.25">
      <c r="D9" s="144" t="s">
        <v>590</v>
      </c>
    </row>
    <row r="10" spans="1:8" x14ac:dyDescent="0.25">
      <c r="A10" s="112"/>
    </row>
    <row r="11" spans="1:8" ht="15.75" thickBot="1" x14ac:dyDescent="0.3"/>
    <row r="12" spans="1:8" ht="15.75" thickBot="1" x14ac:dyDescent="0.3">
      <c r="A12" s="111" t="s">
        <v>366</v>
      </c>
      <c r="B12" s="113" t="s">
        <v>367</v>
      </c>
      <c r="C12" s="113" t="s">
        <v>368</v>
      </c>
      <c r="D12" s="113" t="s">
        <v>369</v>
      </c>
      <c r="F12" s="111" t="s">
        <v>370</v>
      </c>
    </row>
    <row r="13" spans="1:8" ht="15.75" thickBot="1" x14ac:dyDescent="0.3">
      <c r="A13" s="125"/>
      <c r="B13" s="126"/>
      <c r="C13" s="124"/>
      <c r="D13" s="124"/>
      <c r="E13" s="109"/>
      <c r="F13" s="120" t="e">
        <f>LOOKUP(C13,E$1:E$2,H$1:H$2)</f>
        <v>#N/A</v>
      </c>
      <c r="H13" s="75">
        <f>COUNTIF(C13:C800,E1)</f>
        <v>0</v>
      </c>
    </row>
    <row r="14" spans="1:8" ht="15.75" thickBot="1" x14ac:dyDescent="0.3">
      <c r="A14" s="125"/>
      <c r="B14" s="126"/>
      <c r="C14" s="124"/>
      <c r="D14" s="124"/>
      <c r="E14" s="109"/>
      <c r="F14" s="120" t="e">
        <f>LOOKUP(C14,E$1:E$2,H$1:H$2)</f>
        <v>#N/A</v>
      </c>
      <c r="H14" s="75">
        <f>COUNTIF(C13:C801,E2)</f>
        <v>0</v>
      </c>
    </row>
    <row r="15" spans="1:8" ht="15.75" thickBot="1" x14ac:dyDescent="0.3">
      <c r="A15" s="125"/>
      <c r="B15" s="126"/>
      <c r="C15" s="124"/>
      <c r="D15" s="124"/>
      <c r="E15" s="109"/>
      <c r="F15" s="120" t="e">
        <f t="shared" ref="F15:F37" si="0">LOOKUP(C15,E$1:E$2,H$1:H$2)</f>
        <v>#N/A</v>
      </c>
    </row>
    <row r="16" spans="1:8" ht="15.75" thickBot="1" x14ac:dyDescent="0.3">
      <c r="A16" s="125"/>
      <c r="B16" s="126"/>
      <c r="C16" s="124"/>
      <c r="D16" s="124"/>
      <c r="E16" s="109"/>
      <c r="F16" s="120" t="e">
        <f t="shared" si="0"/>
        <v>#N/A</v>
      </c>
    </row>
    <row r="17" spans="1:6" ht="15.75" thickBot="1" x14ac:dyDescent="0.3">
      <c r="A17" s="125"/>
      <c r="B17" s="126"/>
      <c r="C17" s="124"/>
      <c r="D17" s="124"/>
      <c r="E17" s="109"/>
      <c r="F17" s="120" t="e">
        <f t="shared" si="0"/>
        <v>#N/A</v>
      </c>
    </row>
    <row r="18" spans="1:6" ht="15.75" thickBot="1" x14ac:dyDescent="0.3">
      <c r="A18" s="125"/>
      <c r="B18" s="126"/>
      <c r="C18" s="124"/>
      <c r="D18" s="124"/>
      <c r="E18" s="109"/>
      <c r="F18" s="120" t="e">
        <f t="shared" si="0"/>
        <v>#N/A</v>
      </c>
    </row>
    <row r="19" spans="1:6" ht="15.75" thickBot="1" x14ac:dyDescent="0.3">
      <c r="A19" s="125"/>
      <c r="B19" s="126"/>
      <c r="C19" s="124"/>
      <c r="D19" s="124"/>
      <c r="E19" s="109"/>
      <c r="F19" s="120" t="e">
        <f t="shared" si="0"/>
        <v>#N/A</v>
      </c>
    </row>
    <row r="20" spans="1:6" ht="15.75" thickBot="1" x14ac:dyDescent="0.3">
      <c r="A20" s="125"/>
      <c r="B20" s="126"/>
      <c r="C20" s="124"/>
      <c r="D20" s="124"/>
      <c r="E20" s="109"/>
      <c r="F20" s="120" t="e">
        <f t="shared" si="0"/>
        <v>#N/A</v>
      </c>
    </row>
    <row r="21" spans="1:6" ht="15.75" thickBot="1" x14ac:dyDescent="0.3">
      <c r="A21" s="125"/>
      <c r="B21" s="126"/>
      <c r="C21" s="124"/>
      <c r="D21" s="124"/>
      <c r="E21" s="109"/>
      <c r="F21" s="120" t="e">
        <f t="shared" si="0"/>
        <v>#N/A</v>
      </c>
    </row>
    <row r="22" spans="1:6" ht="15.75" thickBot="1" x14ac:dyDescent="0.3">
      <c r="A22" s="125"/>
      <c r="B22" s="126"/>
      <c r="C22" s="124"/>
      <c r="D22" s="124"/>
      <c r="E22" s="109"/>
      <c r="F22" s="120" t="e">
        <f t="shared" si="0"/>
        <v>#N/A</v>
      </c>
    </row>
    <row r="23" spans="1:6" ht="15.75" thickBot="1" x14ac:dyDescent="0.3">
      <c r="A23" s="125"/>
      <c r="B23" s="126"/>
      <c r="C23" s="124"/>
      <c r="D23" s="124"/>
      <c r="E23" s="109"/>
      <c r="F23" s="120" t="e">
        <f t="shared" si="0"/>
        <v>#N/A</v>
      </c>
    </row>
    <row r="24" spans="1:6" ht="15.75" thickBot="1" x14ac:dyDescent="0.3">
      <c r="A24" s="125"/>
      <c r="B24" s="126"/>
      <c r="C24" s="124"/>
      <c r="D24" s="124"/>
      <c r="E24" s="109"/>
      <c r="F24" s="120" t="e">
        <f t="shared" si="0"/>
        <v>#N/A</v>
      </c>
    </row>
    <row r="25" spans="1:6" ht="15.75" thickBot="1" x14ac:dyDescent="0.3">
      <c r="A25" s="125"/>
      <c r="B25" s="126"/>
      <c r="C25" s="124"/>
      <c r="D25" s="124"/>
      <c r="E25" s="109"/>
      <c r="F25" s="120" t="e">
        <f t="shared" si="0"/>
        <v>#N/A</v>
      </c>
    </row>
    <row r="26" spans="1:6" ht="15.75" thickBot="1" x14ac:dyDescent="0.3">
      <c r="A26" s="125"/>
      <c r="B26" s="126"/>
      <c r="C26" s="124"/>
      <c r="D26" s="124"/>
      <c r="E26" s="109"/>
      <c r="F26" s="120" t="e">
        <f t="shared" si="0"/>
        <v>#N/A</v>
      </c>
    </row>
    <row r="27" spans="1:6" ht="15.75" thickBot="1" x14ac:dyDescent="0.3">
      <c r="A27" s="125"/>
      <c r="B27" s="126"/>
      <c r="C27" s="124"/>
      <c r="D27" s="124"/>
      <c r="E27" s="109"/>
      <c r="F27" s="120" t="e">
        <f t="shared" si="0"/>
        <v>#N/A</v>
      </c>
    </row>
    <row r="28" spans="1:6" ht="15.75" thickBot="1" x14ac:dyDescent="0.3">
      <c r="A28" s="125"/>
      <c r="B28" s="126"/>
      <c r="C28" s="124"/>
      <c r="D28" s="124"/>
      <c r="E28" s="109"/>
      <c r="F28" s="120" t="e">
        <f t="shared" si="0"/>
        <v>#N/A</v>
      </c>
    </row>
    <row r="29" spans="1:6" ht="15.75" thickBot="1" x14ac:dyDescent="0.3">
      <c r="A29" s="125"/>
      <c r="B29" s="126"/>
      <c r="C29" s="124"/>
      <c r="D29" s="124"/>
      <c r="E29" s="109"/>
      <c r="F29" s="120" t="e">
        <f t="shared" si="0"/>
        <v>#N/A</v>
      </c>
    </row>
    <row r="30" spans="1:6" ht="15.75" thickBot="1" x14ac:dyDescent="0.3">
      <c r="A30" s="125"/>
      <c r="B30" s="126"/>
      <c r="C30" s="124"/>
      <c r="D30" s="124"/>
      <c r="E30" s="109"/>
      <c r="F30" s="120" t="e">
        <f t="shared" si="0"/>
        <v>#N/A</v>
      </c>
    </row>
    <row r="31" spans="1:6" ht="15.75" thickBot="1" x14ac:dyDescent="0.3">
      <c r="A31" s="125"/>
      <c r="B31" s="126"/>
      <c r="C31" s="124"/>
      <c r="D31" s="124"/>
      <c r="E31" s="109"/>
      <c r="F31" s="120" t="e">
        <f t="shared" si="0"/>
        <v>#N/A</v>
      </c>
    </row>
    <row r="32" spans="1:6" ht="15.75" thickBot="1" x14ac:dyDescent="0.3">
      <c r="A32" s="125"/>
      <c r="B32" s="126"/>
      <c r="C32" s="124"/>
      <c r="D32" s="124"/>
      <c r="E32" s="109"/>
      <c r="F32" s="120" t="e">
        <f t="shared" si="0"/>
        <v>#N/A</v>
      </c>
    </row>
    <row r="33" spans="1:6" ht="15.75" thickBot="1" x14ac:dyDescent="0.3">
      <c r="A33" s="125"/>
      <c r="B33" s="126"/>
      <c r="C33" s="124"/>
      <c r="D33" s="124"/>
      <c r="E33" s="109"/>
      <c r="F33" s="120" t="e">
        <f t="shared" si="0"/>
        <v>#N/A</v>
      </c>
    </row>
    <row r="34" spans="1:6" ht="15.75" thickBot="1" x14ac:dyDescent="0.3">
      <c r="A34" s="125"/>
      <c r="B34" s="126"/>
      <c r="C34" s="124"/>
      <c r="D34" s="124"/>
      <c r="E34" s="109"/>
      <c r="F34" s="120" t="e">
        <f t="shared" si="0"/>
        <v>#N/A</v>
      </c>
    </row>
    <row r="35" spans="1:6" ht="15.75" thickBot="1" x14ac:dyDescent="0.3">
      <c r="A35" s="125"/>
      <c r="B35" s="126"/>
      <c r="C35" s="124"/>
      <c r="D35" s="124"/>
      <c r="E35" s="109"/>
      <c r="F35" s="120" t="e">
        <f t="shared" si="0"/>
        <v>#N/A</v>
      </c>
    </row>
    <row r="36" spans="1:6" ht="15.75" thickBot="1" x14ac:dyDescent="0.3">
      <c r="A36" s="125"/>
      <c r="B36" s="126"/>
      <c r="C36" s="124"/>
      <c r="D36" s="124"/>
      <c r="E36" s="109"/>
      <c r="F36" s="120" t="e">
        <f t="shared" si="0"/>
        <v>#N/A</v>
      </c>
    </row>
    <row r="37" spans="1:6" ht="15.75" thickBot="1" x14ac:dyDescent="0.3">
      <c r="A37" s="125"/>
      <c r="B37" s="126"/>
      <c r="C37" s="124"/>
      <c r="D37" s="124"/>
      <c r="E37" s="109"/>
      <c r="F37" s="120" t="e">
        <f t="shared" si="0"/>
        <v>#N/A</v>
      </c>
    </row>
    <row r="38" spans="1:6" ht="15.75" thickBot="1" x14ac:dyDescent="0.3"/>
    <row r="39" spans="1:6" ht="21.75" thickBot="1" x14ac:dyDescent="0.4">
      <c r="D39" s="119" t="s">
        <v>372</v>
      </c>
      <c r="E39" s="116"/>
      <c r="F39" s="121">
        <f>SUM((H13*15.87)+H14*60)</f>
        <v>0</v>
      </c>
    </row>
    <row r="40" spans="1:6" ht="21" customHeight="1" thickTop="1" x14ac:dyDescent="0.25">
      <c r="A40" s="270" t="s">
        <v>597</v>
      </c>
      <c r="B40" s="271"/>
      <c r="C40" s="271"/>
      <c r="D40" s="271"/>
      <c r="E40" s="271"/>
      <c r="F40" s="271"/>
    </row>
  </sheetData>
  <sheetProtection algorithmName="SHA-512" hashValue="mVT+mIZiZQnSjGsSDJuxvC1BF9rDjM4Dc08hkfNek14U5/CtrGLbKtw1AlFbNkBeGtRWhVMxMuziESs+sc/Q8A==" saltValue="8nv9OjCHfM81Cx4eKFUeCg==" spinCount="100000" sheet="1" selectLockedCells="1"/>
  <protectedRanges>
    <protectedRange password="DB1F" sqref="F13:F37" name="Range2"/>
    <protectedRange password="DB1F" sqref="D7" name="Range1"/>
    <protectedRange password="DB1F" sqref="E1:E5" name="Range3"/>
  </protectedRanges>
  <mergeCells count="6">
    <mergeCell ref="A40:F40"/>
    <mergeCell ref="B6:C6"/>
    <mergeCell ref="B7:C7"/>
    <mergeCell ref="B8:C8"/>
    <mergeCell ref="C1:D1"/>
    <mergeCell ref="C2:D2"/>
  </mergeCells>
  <dataValidations count="3">
    <dataValidation type="list" allowBlank="1" showInputMessage="1" showErrorMessage="1" sqref="C37" xr:uid="{00000000-0002-0000-0400-000000000000}">
      <formula1>$E$1:$E$1</formula1>
    </dataValidation>
    <dataValidation type="list" allowBlank="1" showInputMessage="1" showErrorMessage="1" sqref="C13:C36" xr:uid="{00000000-0002-0000-0400-000001000000}">
      <formula1>$E$1:$E$2</formula1>
    </dataValidation>
    <dataValidation type="list" allowBlank="1" showInputMessage="1" showErrorMessage="1" sqref="D13:D37" xr:uid="{00000000-0002-0000-0400-000002000000}">
      <formula1>$E$3:$E$4</formula1>
    </dataValidation>
  </dataValidations>
  <hyperlinks>
    <hyperlink ref="D9" location="'Welcome Page'!A1" display="Back to Welcome Page" xr:uid="{00000000-0004-0000-0400-000000000000}"/>
  </hyperlinks>
  <pageMargins left="0.70866141732283472" right="0.70866141732283472" top="0.74803149606299213" bottom="0.74803149606299213" header="0.31496062992125984" footer="0.31496062992125984"/>
  <pageSetup paperSize="9" scale="10" orientation="portrait" r:id="rId1"/>
  <ignoredErrors>
    <ignoredError sqref="B6 B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Welcome Page</vt:lpstr>
      <vt:lpstr>EHA Submission</vt:lpstr>
      <vt:lpstr>Tables</vt:lpstr>
      <vt:lpstr>Minor surgery</vt:lpstr>
      <vt:lpstr>out of area</vt:lpstr>
      <vt:lpstr>Assessment_Rate</vt:lpstr>
      <vt:lpstr>Claim_Period</vt:lpstr>
      <vt:lpstr>Deadlines</vt:lpstr>
      <vt:lpstr>Injection_Rate</vt:lpstr>
      <vt:lpstr>Invasive_Rate</vt:lpstr>
      <vt:lpstr>ListSize</vt:lpstr>
      <vt:lpstr>month</vt:lpstr>
      <vt:lpstr>Months1</vt:lpstr>
      <vt:lpstr>Months2</vt:lpstr>
      <vt:lpstr>Months3</vt:lpstr>
      <vt:lpstr>PracticeCode</vt:lpstr>
      <vt:lpstr>'EHA Submission'!Print_Area</vt:lpstr>
      <vt:lpstr>'out of area'!Print_Area</vt:lpstr>
      <vt:lpstr>Q</vt:lpstr>
      <vt:lpstr>Quarters</vt:lpstr>
      <vt:lpstr>table1</vt:lpstr>
      <vt:lpstr>Week_Dates</vt:lpstr>
    </vt:vector>
  </TitlesOfParts>
  <Company>Southwark PCT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 England</dc:creator>
  <cp:keywords>Extended Hours</cp:keywords>
  <cp:lastModifiedBy>BERNARD, Julia (NHS NORTH EAST LONDON ICB - A3A8R)</cp:lastModifiedBy>
  <cp:lastPrinted>2016-06-06T08:49:34Z</cp:lastPrinted>
  <dcterms:created xsi:type="dcterms:W3CDTF">2011-06-16T12:52:18Z</dcterms:created>
  <dcterms:modified xsi:type="dcterms:W3CDTF">2024-04-29T11:50:38Z</dcterms:modified>
</cp:coreProperties>
</file>